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1860" windowWidth="24240" windowHeight="8610" tabRatio="597"/>
  </bookViews>
  <sheets>
    <sheet name="10 Квартал финансирование" sheetId="88" r:id="rId1"/>
  </sheets>
  <definedNames>
    <definedName name="_xlnm._FilterDatabase" localSheetId="0" hidden="1">'10 Квартал финансирование'!$A$20:$Y$161</definedName>
    <definedName name="_xlnm.Print_Titles" localSheetId="0">'10 Квартал финансирование'!$15:$18</definedName>
    <definedName name="_xlnm.Print_Area" localSheetId="0">'10 Квартал финансирование'!$A$1:$W$161</definedName>
  </definedNames>
  <calcPr calcId="145621"/>
</workbook>
</file>

<file path=xl/calcChain.xml><?xml version="1.0" encoding="utf-8"?>
<calcChain xmlns="http://schemas.openxmlformats.org/spreadsheetml/2006/main">
  <c r="Q120" i="88" l="1"/>
  <c r="Q116" i="88"/>
  <c r="S20" i="88"/>
  <c r="S21" i="88"/>
  <c r="S22" i="88"/>
  <c r="S23" i="88"/>
  <c r="S24" i="88"/>
  <c r="S25" i="88"/>
  <c r="S26" i="88"/>
  <c r="S28" i="88"/>
  <c r="S29" i="88"/>
  <c r="S31" i="88"/>
  <c r="S32" i="88"/>
  <c r="S33" i="88"/>
  <c r="S34" i="88"/>
  <c r="S35" i="88"/>
  <c r="S36" i="88"/>
  <c r="S37" i="88"/>
  <c r="S38" i="88"/>
  <c r="S39" i="88"/>
  <c r="S40" i="88"/>
  <c r="S41" i="88"/>
  <c r="S43" i="88"/>
  <c r="S44" i="88"/>
  <c r="S45" i="88"/>
  <c r="S46" i="88"/>
  <c r="S47" i="88"/>
  <c r="S48" i="88"/>
  <c r="S49" i="88"/>
  <c r="S50" i="88"/>
  <c r="S51" i="88"/>
  <c r="S52" i="88"/>
  <c r="S53" i="88"/>
  <c r="S54" i="88"/>
  <c r="S55" i="88"/>
  <c r="S56" i="88"/>
  <c r="S57" i="88"/>
  <c r="S58" i="88"/>
  <c r="S59" i="88"/>
  <c r="S60" i="88"/>
  <c r="S61" i="88"/>
  <c r="S62" i="88"/>
  <c r="S63" i="88"/>
  <c r="S64" i="88"/>
  <c r="S65" i="88"/>
  <c r="S66" i="88"/>
  <c r="S67" i="88"/>
  <c r="S68" i="88"/>
  <c r="S69" i="88"/>
  <c r="S70" i="88"/>
  <c r="S71" i="88"/>
  <c r="S72" i="88"/>
  <c r="S73" i="88"/>
  <c r="S74" i="88"/>
  <c r="S75" i="88"/>
  <c r="S76" i="88"/>
  <c r="S77" i="88"/>
  <c r="S78" i="88"/>
  <c r="S79" i="88"/>
  <c r="S80" i="88"/>
  <c r="S81" i="88"/>
  <c r="S82" i="88"/>
  <c r="S83" i="88"/>
  <c r="S84" i="88"/>
  <c r="S85" i="88"/>
  <c r="S86" i="88"/>
  <c r="S87" i="88"/>
  <c r="S88" i="88"/>
  <c r="S90" i="88"/>
  <c r="S91" i="88"/>
  <c r="S92" i="88"/>
  <c r="S93" i="88"/>
  <c r="S94" i="88"/>
  <c r="S95" i="88"/>
  <c r="S96" i="88"/>
  <c r="S97" i="88"/>
  <c r="S98" i="88"/>
  <c r="S99" i="88"/>
  <c r="S100" i="88"/>
  <c r="S101" i="88"/>
  <c r="S102" i="88"/>
  <c r="S103" i="88"/>
  <c r="S104" i="88"/>
  <c r="S105" i="88"/>
  <c r="S106" i="88"/>
  <c r="S107" i="88"/>
  <c r="S108" i="88"/>
  <c r="S109" i="88"/>
  <c r="S110" i="88"/>
  <c r="S111" i="88"/>
  <c r="S112" i="88"/>
  <c r="S113" i="88"/>
  <c r="S115" i="88"/>
  <c r="S116" i="88"/>
  <c r="S117" i="88"/>
  <c r="S118" i="88"/>
  <c r="S120" i="88"/>
  <c r="S121" i="88"/>
  <c r="S122" i="88"/>
  <c r="S123" i="88"/>
  <c r="S124" i="88"/>
  <c r="S125" i="88"/>
  <c r="S126" i="88"/>
  <c r="S127" i="88"/>
  <c r="S128" i="88"/>
  <c r="S129" i="88"/>
  <c r="S130" i="88"/>
  <c r="S131" i="88"/>
  <c r="S132" i="88"/>
  <c r="S133" i="88"/>
  <c r="S134" i="88"/>
  <c r="S135" i="88"/>
  <c r="S136" i="88"/>
  <c r="S137" i="88"/>
  <c r="S138" i="88"/>
  <c r="S139" i="88"/>
  <c r="S140" i="88"/>
  <c r="S141" i="88"/>
  <c r="S142" i="88"/>
  <c r="S143" i="88"/>
  <c r="S144" i="88"/>
  <c r="S145" i="88"/>
  <c r="S146" i="88"/>
  <c r="S147" i="88"/>
  <c r="S148" i="88"/>
  <c r="S149" i="88"/>
  <c r="S150" i="88"/>
  <c r="S151" i="88"/>
  <c r="S152" i="88"/>
  <c r="S153" i="88"/>
  <c r="S154" i="88"/>
  <c r="S155" i="88"/>
  <c r="S156" i="88"/>
  <c r="S157" i="88"/>
  <c r="S158" i="88"/>
  <c r="S159" i="88"/>
  <c r="S160" i="88"/>
  <c r="S161" i="88"/>
  <c r="R24" i="88"/>
  <c r="R25" i="88"/>
  <c r="R46" i="88"/>
  <c r="R47" i="88"/>
  <c r="R48" i="88"/>
  <c r="R50" i="88"/>
  <c r="R51" i="88"/>
  <c r="R54" i="88"/>
  <c r="R55" i="88"/>
  <c r="R56" i="88"/>
  <c r="R58" i="88"/>
  <c r="R59" i="88"/>
  <c r="R60" i="88"/>
  <c r="R62" i="88"/>
  <c r="R63" i="88"/>
  <c r="R66" i="88"/>
  <c r="R68" i="88"/>
  <c r="R71" i="88"/>
  <c r="R72" i="88"/>
  <c r="R73" i="88"/>
  <c r="R75" i="88"/>
  <c r="R77" i="88"/>
  <c r="R78" i="88"/>
  <c r="R80" i="88"/>
  <c r="R82" i="88"/>
  <c r="R83" i="88"/>
  <c r="R84" i="88"/>
  <c r="R85" i="88"/>
  <c r="R87" i="88"/>
  <c r="R88" i="88"/>
  <c r="R92" i="88"/>
  <c r="R93" i="88"/>
  <c r="R95" i="88"/>
  <c r="R96" i="88"/>
  <c r="R98" i="88"/>
  <c r="R99" i="88"/>
  <c r="R100" i="88"/>
  <c r="R101" i="88"/>
  <c r="R102" i="88"/>
  <c r="R103" i="88"/>
  <c r="R106" i="88"/>
  <c r="R108" i="88"/>
  <c r="R110" i="88"/>
  <c r="R112" i="88"/>
  <c r="R113" i="88"/>
  <c r="R116" i="88"/>
  <c r="R117" i="88"/>
  <c r="R118" i="88"/>
  <c r="R120" i="88"/>
  <c r="R121" i="88"/>
  <c r="R124" i="88"/>
  <c r="R125" i="88"/>
  <c r="R127" i="88"/>
  <c r="R128" i="88"/>
  <c r="R130" i="88"/>
  <c r="R131" i="88"/>
  <c r="R132" i="88"/>
  <c r="R133" i="88"/>
  <c r="R134" i="88"/>
  <c r="R136" i="88"/>
  <c r="R140" i="88"/>
  <c r="R141" i="88"/>
  <c r="R142" i="88"/>
  <c r="R143" i="88"/>
  <c r="R146" i="88"/>
  <c r="R147" i="88"/>
  <c r="R148" i="88"/>
  <c r="R149" i="88"/>
  <c r="R150" i="88"/>
  <c r="R152" i="88"/>
  <c r="R153" i="88"/>
  <c r="R154" i="88"/>
  <c r="R156" i="88"/>
  <c r="R157" i="88"/>
  <c r="R158" i="88"/>
  <c r="R159" i="88"/>
  <c r="R161" i="88"/>
  <c r="Q46" i="88"/>
  <c r="H46" i="88" l="1"/>
  <c r="F83" i="88" l="1"/>
  <c r="F46" i="88" l="1"/>
  <c r="U74" i="88" l="1"/>
  <c r="U24" i="88"/>
  <c r="U25" i="88"/>
  <c r="U47" i="88"/>
  <c r="U48" i="88"/>
  <c r="U50" i="88"/>
  <c r="U51" i="88"/>
  <c r="U54" i="88"/>
  <c r="U55" i="88"/>
  <c r="U56" i="88"/>
  <c r="U58" i="88"/>
  <c r="U59" i="88"/>
  <c r="U60" i="88"/>
  <c r="U62" i="88"/>
  <c r="U63" i="88"/>
  <c r="U66" i="88"/>
  <c r="U73" i="88"/>
  <c r="U77" i="88"/>
  <c r="U78" i="88"/>
  <c r="U80" i="88"/>
  <c r="U84" i="88"/>
  <c r="U85" i="88"/>
  <c r="U92" i="88"/>
  <c r="U93" i="88"/>
  <c r="U95" i="88"/>
  <c r="U96" i="88"/>
  <c r="U98" i="88"/>
  <c r="U99" i="88"/>
  <c r="U100" i="88"/>
  <c r="U101" i="88"/>
  <c r="U102" i="88"/>
  <c r="U103" i="88"/>
  <c r="U117" i="88"/>
  <c r="U118" i="88"/>
  <c r="U124" i="88"/>
  <c r="U125" i="88"/>
  <c r="U127" i="88"/>
  <c r="U128" i="88"/>
  <c r="U130" i="88"/>
  <c r="U131" i="88"/>
  <c r="U132" i="88"/>
  <c r="U133" i="88"/>
  <c r="U134" i="88"/>
  <c r="U140" i="88"/>
  <c r="U141" i="88"/>
  <c r="U142" i="88"/>
  <c r="U143" i="88"/>
  <c r="U146" i="88"/>
  <c r="U147" i="88"/>
  <c r="U148" i="88"/>
  <c r="U149" i="88"/>
  <c r="U150" i="88"/>
  <c r="U152" i="88"/>
  <c r="U153" i="88"/>
  <c r="U154" i="88"/>
  <c r="U156" i="88"/>
  <c r="U157" i="88"/>
  <c r="U158" i="88"/>
  <c r="U159" i="88"/>
  <c r="K119" i="88"/>
  <c r="L119" i="88"/>
  <c r="M119" i="88"/>
  <c r="N119" i="88"/>
  <c r="O119" i="88"/>
  <c r="P119" i="88"/>
  <c r="Q119" i="88"/>
  <c r="S119" i="88" s="1"/>
  <c r="T46" i="88"/>
  <c r="F120" i="88" l="1"/>
  <c r="H120" i="88"/>
  <c r="T120" i="88" s="1"/>
  <c r="F121" i="88"/>
  <c r="H121" i="88"/>
  <c r="T121" i="88" s="1"/>
  <c r="E119" i="88"/>
  <c r="G119" i="88"/>
  <c r="I119" i="88"/>
  <c r="U119" i="88" s="1"/>
  <c r="J119" i="88"/>
  <c r="D119" i="88"/>
  <c r="H75" i="88"/>
  <c r="F75" i="88"/>
  <c r="E74" i="88"/>
  <c r="G74" i="88"/>
  <c r="I74" i="88"/>
  <c r="J74" i="88"/>
  <c r="K74" i="88"/>
  <c r="L74" i="88"/>
  <c r="M74" i="88"/>
  <c r="N74" i="88"/>
  <c r="O74" i="88"/>
  <c r="P74" i="88"/>
  <c r="D74" i="88"/>
  <c r="F74" i="88" l="1"/>
  <c r="R74" i="88" s="1"/>
  <c r="Q75" i="88"/>
  <c r="H74" i="88"/>
  <c r="T75" i="88"/>
  <c r="T74" i="88" s="1"/>
  <c r="T119" i="88"/>
  <c r="Q74" i="88"/>
  <c r="M67" i="88"/>
  <c r="N67" i="88"/>
  <c r="O67" i="88"/>
  <c r="P67" i="88"/>
  <c r="E67" i="88"/>
  <c r="G67" i="88"/>
  <c r="I67" i="88"/>
  <c r="U67" i="88" s="1"/>
  <c r="J67" i="88"/>
  <c r="K67" i="88"/>
  <c r="L67" i="88"/>
  <c r="D67" i="88"/>
  <c r="D117" i="88" l="1"/>
  <c r="O111" i="88" l="1"/>
  <c r="M111" i="88"/>
  <c r="F68" i="88" l="1"/>
  <c r="H68" i="88"/>
  <c r="H71" i="88"/>
  <c r="T71" i="88" s="1"/>
  <c r="H119" i="88"/>
  <c r="F119" i="88"/>
  <c r="R119" i="88" s="1"/>
  <c r="Q68" i="88" l="1"/>
  <c r="H67" i="88"/>
  <c r="T68" i="88"/>
  <c r="T67" i="88" s="1"/>
  <c r="Q67" i="88"/>
  <c r="F67" i="88"/>
  <c r="R67" i="88" s="1"/>
  <c r="L111" i="88"/>
  <c r="F106" i="88" l="1"/>
  <c r="F88" i="88"/>
  <c r="F72" i="88"/>
  <c r="F71" i="88"/>
  <c r="Q71" i="88" s="1"/>
  <c r="F82" i="88"/>
  <c r="Q88" i="88" l="1"/>
  <c r="H161" i="88"/>
  <c r="T161" i="88" s="1"/>
  <c r="H155" i="88"/>
  <c r="H145" i="88"/>
  <c r="H144" i="88" s="1"/>
  <c r="H37" i="88" s="1"/>
  <c r="H139" i="88"/>
  <c r="H138" i="88" s="1"/>
  <c r="H136" i="88"/>
  <c r="T136" i="88" s="1"/>
  <c r="H129" i="88"/>
  <c r="H126" i="88"/>
  <c r="H123" i="88"/>
  <c r="H116" i="88"/>
  <c r="T116" i="88" s="1"/>
  <c r="H113" i="88"/>
  <c r="T113" i="88" s="1"/>
  <c r="H112" i="88"/>
  <c r="T112" i="88" s="1"/>
  <c r="H110" i="88"/>
  <c r="T110" i="88" s="1"/>
  <c r="H108" i="88"/>
  <c r="T108" i="88" s="1"/>
  <c r="H106" i="88"/>
  <c r="T106" i="88" s="1"/>
  <c r="H97" i="88"/>
  <c r="H94" i="88"/>
  <c r="H91" i="88"/>
  <c r="H88" i="88"/>
  <c r="T88" i="88" s="1"/>
  <c r="H87" i="88"/>
  <c r="T87" i="88" s="1"/>
  <c r="H83" i="88"/>
  <c r="H82" i="88"/>
  <c r="T82" i="88" s="1"/>
  <c r="H76" i="88"/>
  <c r="H72" i="88"/>
  <c r="Q72" i="88" s="1"/>
  <c r="H65" i="88"/>
  <c r="H61" i="88"/>
  <c r="H57" i="88"/>
  <c r="H53" i="88"/>
  <c r="H52" i="88" s="1"/>
  <c r="H49" i="88"/>
  <c r="H45" i="88"/>
  <c r="H40" i="88"/>
  <c r="H39" i="88"/>
  <c r="H33" i="88"/>
  <c r="H32" i="88"/>
  <c r="T83" i="88" l="1"/>
  <c r="Q83" i="88"/>
  <c r="Q82" i="88"/>
  <c r="T72" i="88"/>
  <c r="Q106" i="88"/>
  <c r="H160" i="88"/>
  <c r="H41" i="88" s="1"/>
  <c r="H109" i="88"/>
  <c r="H151" i="88"/>
  <c r="H38" i="88" s="1"/>
  <c r="H122" i="88"/>
  <c r="H31" i="88" s="1"/>
  <c r="H86" i="88"/>
  <c r="H90" i="88"/>
  <c r="H107" i="88"/>
  <c r="T107" i="88" s="1"/>
  <c r="H111" i="88"/>
  <c r="H115" i="88"/>
  <c r="H114" i="88" s="1"/>
  <c r="H135" i="88"/>
  <c r="H34" i="88" s="1"/>
  <c r="H70" i="88"/>
  <c r="H69" i="88" s="1"/>
  <c r="H64" i="88" s="1"/>
  <c r="H44" i="88"/>
  <c r="H81" i="88"/>
  <c r="H79" i="88" s="1"/>
  <c r="H105" i="88"/>
  <c r="H28" i="88"/>
  <c r="H36" i="88"/>
  <c r="H137" i="88" l="1"/>
  <c r="H35" i="88"/>
  <c r="T111" i="88"/>
  <c r="H30" i="88"/>
  <c r="H104" i="88"/>
  <c r="H29" i="88" s="1"/>
  <c r="H43" i="88"/>
  <c r="H27" i="88" l="1"/>
  <c r="H89" i="88"/>
  <c r="D81" i="88"/>
  <c r="H42" i="88" l="1"/>
  <c r="E111" i="88"/>
  <c r="D111" i="88"/>
  <c r="E109" i="88"/>
  <c r="I109" i="88"/>
  <c r="U109" i="88" s="1"/>
  <c r="J109" i="88"/>
  <c r="K109" i="88"/>
  <c r="L109" i="88"/>
  <c r="M109" i="88"/>
  <c r="N109" i="88"/>
  <c r="O109" i="88"/>
  <c r="P109" i="88"/>
  <c r="D109" i="88"/>
  <c r="I105" i="88"/>
  <c r="U105" i="88" s="1"/>
  <c r="J105" i="88"/>
  <c r="K105" i="88"/>
  <c r="L105" i="88"/>
  <c r="M105" i="88"/>
  <c r="N105" i="88"/>
  <c r="O105" i="88"/>
  <c r="P105" i="88"/>
  <c r="D105" i="88"/>
  <c r="E105" i="88"/>
  <c r="D115" i="88" l="1"/>
  <c r="F116" i="88"/>
  <c r="F113" i="88"/>
  <c r="Q113" i="88" s="1"/>
  <c r="F112" i="88"/>
  <c r="G109" i="88"/>
  <c r="F110" i="88"/>
  <c r="F109" i="88" s="1"/>
  <c r="R109" i="88" s="1"/>
  <c r="G105" i="88"/>
  <c r="F87" i="88"/>
  <c r="Q87" i="88" s="1"/>
  <c r="F105" i="88" l="1"/>
  <c r="R105" i="88" s="1"/>
  <c r="Q105" i="88"/>
  <c r="G115" i="88"/>
  <c r="Q112" i="88"/>
  <c r="Q111" i="88" s="1"/>
  <c r="F111" i="88"/>
  <c r="G111" i="88"/>
  <c r="E81" i="88"/>
  <c r="F81" i="88"/>
  <c r="G81" i="88"/>
  <c r="I81" i="88"/>
  <c r="U81" i="88" s="1"/>
  <c r="J81" i="88"/>
  <c r="K81" i="88"/>
  <c r="L81" i="88"/>
  <c r="M81" i="88"/>
  <c r="N81" i="88"/>
  <c r="O81" i="88"/>
  <c r="P81" i="88"/>
  <c r="Q81" i="88"/>
  <c r="E160" i="88"/>
  <c r="I160" i="88"/>
  <c r="U160" i="88" s="1"/>
  <c r="J160" i="88"/>
  <c r="K160" i="88"/>
  <c r="L160" i="88"/>
  <c r="M160" i="88"/>
  <c r="N160" i="88"/>
  <c r="O160" i="88"/>
  <c r="P160" i="88"/>
  <c r="D160" i="88"/>
  <c r="O135" i="88"/>
  <c r="P115" i="88"/>
  <c r="I111" i="88"/>
  <c r="U111" i="88" s="1"/>
  <c r="J111" i="88"/>
  <c r="K111" i="88"/>
  <c r="N111" i="88"/>
  <c r="P111" i="88"/>
  <c r="R81" i="88" l="1"/>
  <c r="R111" i="88"/>
  <c r="P41" i="88"/>
  <c r="P155" i="88"/>
  <c r="P145" i="88"/>
  <c r="P139" i="88"/>
  <c r="P138" i="88" s="1"/>
  <c r="P135" i="88"/>
  <c r="P34" i="88" s="1"/>
  <c r="P129" i="88"/>
  <c r="P32" i="88" s="1"/>
  <c r="P126" i="88"/>
  <c r="P123" i="88"/>
  <c r="P107" i="88"/>
  <c r="P97" i="88"/>
  <c r="P94" i="88"/>
  <c r="P91" i="88"/>
  <c r="P86" i="88"/>
  <c r="P26" i="88" s="1"/>
  <c r="P79" i="88"/>
  <c r="P23" i="88" s="1"/>
  <c r="P76" i="88"/>
  <c r="P70" i="88"/>
  <c r="P69" i="88" s="1"/>
  <c r="P65" i="88"/>
  <c r="P61" i="88"/>
  <c r="P57" i="88"/>
  <c r="P53" i="88"/>
  <c r="P52" i="88" s="1"/>
  <c r="P49" i="88"/>
  <c r="P45" i="88"/>
  <c r="P40" i="88"/>
  <c r="P39" i="88"/>
  <c r="P33" i="88"/>
  <c r="P90" i="88" l="1"/>
  <c r="P28" i="88" s="1"/>
  <c r="P114" i="88"/>
  <c r="P30" i="88" s="1"/>
  <c r="P122" i="88"/>
  <c r="P151" i="88"/>
  <c r="P38" i="88" s="1"/>
  <c r="P104" i="88"/>
  <c r="P29" i="88" s="1"/>
  <c r="P44" i="88"/>
  <c r="P21" i="88" s="1"/>
  <c r="P144" i="88"/>
  <c r="P37" i="88" s="1"/>
  <c r="P64" i="88"/>
  <c r="P22" i="88" s="1"/>
  <c r="P36" i="88"/>
  <c r="P31" i="88" l="1"/>
  <c r="P89" i="88"/>
  <c r="P35" i="88"/>
  <c r="P27" i="88"/>
  <c r="P137" i="88"/>
  <c r="P43" i="88"/>
  <c r="P20" i="88"/>
  <c r="P19" i="88" l="1"/>
  <c r="P42" i="88"/>
  <c r="B18" i="88"/>
  <c r="C18" i="88" s="1"/>
  <c r="E18" i="88"/>
  <c r="F18" i="88" s="1"/>
  <c r="G18" i="88" s="1"/>
  <c r="H18" i="88" s="1"/>
  <c r="I18" i="88" s="1"/>
  <c r="J18" i="88" s="1"/>
  <c r="K18" i="88" s="1"/>
  <c r="L18" i="88" s="1"/>
  <c r="M18" i="88" s="1"/>
  <c r="N18" i="88" s="1"/>
  <c r="O18" i="88" s="1"/>
  <c r="P18" i="88" s="1"/>
  <c r="Q18" i="88" s="1"/>
  <c r="T18" i="88" s="1"/>
  <c r="U18" i="88" s="1"/>
  <c r="V18" i="88" s="1"/>
  <c r="T105" i="88" l="1"/>
  <c r="E115" i="88" l="1"/>
  <c r="F115" i="88"/>
  <c r="I115" i="88"/>
  <c r="U115" i="88" s="1"/>
  <c r="J115" i="88"/>
  <c r="K115" i="88"/>
  <c r="L115" i="88"/>
  <c r="M115" i="88"/>
  <c r="N115" i="88"/>
  <c r="O115" i="88"/>
  <c r="Q115" i="88"/>
  <c r="R115" i="88" l="1"/>
  <c r="G155" i="88"/>
  <c r="E86" i="88" l="1"/>
  <c r="E26" i="88" s="1"/>
  <c r="I86" i="88"/>
  <c r="U86" i="88" s="1"/>
  <c r="J86" i="88"/>
  <c r="K86" i="88"/>
  <c r="K26" i="88" s="1"/>
  <c r="L86" i="88"/>
  <c r="L26" i="88" s="1"/>
  <c r="M86" i="88"/>
  <c r="M26" i="88" s="1"/>
  <c r="N86" i="88"/>
  <c r="N26" i="88" s="1"/>
  <c r="O86" i="88"/>
  <c r="O26" i="88" s="1"/>
  <c r="D86" i="88"/>
  <c r="D26" i="88" s="1"/>
  <c r="L70" i="88"/>
  <c r="L69" i="88" s="1"/>
  <c r="J26" i="88" l="1"/>
  <c r="I26" i="88"/>
  <c r="U26" i="88" s="1"/>
  <c r="D135" i="88"/>
  <c r="E70" i="88" l="1"/>
  <c r="I70" i="88"/>
  <c r="U70" i="88" s="1"/>
  <c r="J70" i="88"/>
  <c r="K70" i="88"/>
  <c r="M70" i="88"/>
  <c r="N70" i="88"/>
  <c r="O70" i="88"/>
  <c r="G70" i="88"/>
  <c r="D70" i="88"/>
  <c r="G160" i="88" l="1"/>
  <c r="T81" i="88" l="1"/>
  <c r="T109" i="88" l="1"/>
  <c r="Q110" i="88"/>
  <c r="Q109" i="88" s="1"/>
  <c r="T115" i="88"/>
  <c r="F108" i="88" l="1"/>
  <c r="E107" i="88"/>
  <c r="I107" i="88"/>
  <c r="U107" i="88" s="1"/>
  <c r="J107" i="88"/>
  <c r="K107" i="88"/>
  <c r="L107" i="88"/>
  <c r="M107" i="88"/>
  <c r="N107" i="88"/>
  <c r="O107" i="88"/>
  <c r="D107" i="88"/>
  <c r="T160" i="88" l="1"/>
  <c r="F107" i="88"/>
  <c r="R107" i="88" s="1"/>
  <c r="Q108" i="88"/>
  <c r="G107" i="88"/>
  <c r="F161" i="88" l="1"/>
  <c r="Q161" i="88" s="1"/>
  <c r="F136" i="88"/>
  <c r="F70" i="88"/>
  <c r="R70" i="88" s="1"/>
  <c r="Q160" i="88" l="1"/>
  <c r="F160" i="88"/>
  <c r="R160" i="88" s="1"/>
  <c r="F86" i="88"/>
  <c r="F26" i="88" l="1"/>
  <c r="R26" i="88" s="1"/>
  <c r="R86" i="88"/>
  <c r="F41" i="88"/>
  <c r="F155" i="88"/>
  <c r="E41" i="88"/>
  <c r="E155" i="88"/>
  <c r="D155" i="88"/>
  <c r="F145" i="88"/>
  <c r="E145" i="88"/>
  <c r="E144" i="88" s="1"/>
  <c r="E37" i="88" s="1"/>
  <c r="D145" i="88"/>
  <c r="D144" i="88" s="1"/>
  <c r="D37" i="88" s="1"/>
  <c r="F139" i="88"/>
  <c r="E139" i="88"/>
  <c r="E138" i="88" s="1"/>
  <c r="D139" i="88"/>
  <c r="D138" i="88" s="1"/>
  <c r="F135" i="88"/>
  <c r="F129" i="88"/>
  <c r="F126" i="88"/>
  <c r="F123" i="88"/>
  <c r="E135" i="88"/>
  <c r="E34" i="88" s="1"/>
  <c r="E129" i="88"/>
  <c r="E32" i="88" s="1"/>
  <c r="E126" i="88"/>
  <c r="E123" i="88"/>
  <c r="D34" i="88"/>
  <c r="D129" i="88"/>
  <c r="D32" i="88" s="1"/>
  <c r="D126" i="88"/>
  <c r="D123" i="88"/>
  <c r="F114" i="88"/>
  <c r="E114" i="88"/>
  <c r="E30" i="88" s="1"/>
  <c r="D114" i="88"/>
  <c r="D30" i="88" s="1"/>
  <c r="F97" i="88"/>
  <c r="F94" i="88"/>
  <c r="F91" i="88"/>
  <c r="E97" i="88"/>
  <c r="E94" i="88"/>
  <c r="E91" i="88"/>
  <c r="D97" i="88"/>
  <c r="D94" i="88"/>
  <c r="D91" i="88"/>
  <c r="F79" i="88"/>
  <c r="F76" i="88"/>
  <c r="E79" i="88"/>
  <c r="E23" i="88" s="1"/>
  <c r="E76" i="88"/>
  <c r="D79" i="88"/>
  <c r="D23" i="88" s="1"/>
  <c r="D76" i="88"/>
  <c r="F69" i="88"/>
  <c r="F65" i="88"/>
  <c r="F61" i="88"/>
  <c r="F57" i="88"/>
  <c r="E69" i="88"/>
  <c r="E65" i="88"/>
  <c r="E61" i="88"/>
  <c r="E57" i="88"/>
  <c r="D69" i="88"/>
  <c r="D65" i="88"/>
  <c r="D61" i="88"/>
  <c r="D57" i="88"/>
  <c r="F53" i="88"/>
  <c r="F49" i="88"/>
  <c r="E53" i="88"/>
  <c r="E52" i="88" s="1"/>
  <c r="E49" i="88"/>
  <c r="D53" i="88"/>
  <c r="D52" i="88" s="1"/>
  <c r="D49" i="88"/>
  <c r="F45" i="88"/>
  <c r="F40" i="88"/>
  <c r="F39" i="88"/>
  <c r="F33" i="88"/>
  <c r="E45" i="88"/>
  <c r="E40" i="88"/>
  <c r="E39" i="88"/>
  <c r="E33" i="88"/>
  <c r="D45" i="88"/>
  <c r="D41" i="88"/>
  <c r="D40" i="88"/>
  <c r="D39" i="88"/>
  <c r="D33" i="88"/>
  <c r="G45" i="88"/>
  <c r="F52" i="88" l="1"/>
  <c r="F23" i="88"/>
  <c r="F30" i="88"/>
  <c r="F34" i="88"/>
  <c r="F144" i="88"/>
  <c r="F32" i="88"/>
  <c r="F138" i="88"/>
  <c r="E151" i="88"/>
  <c r="E38" i="88" s="1"/>
  <c r="D64" i="88"/>
  <c r="D22" i="88" s="1"/>
  <c r="E64" i="88"/>
  <c r="E22" i="88" s="1"/>
  <c r="F64" i="88"/>
  <c r="D90" i="88"/>
  <c r="D28" i="88" s="1"/>
  <c r="E90" i="88"/>
  <c r="E28" i="88" s="1"/>
  <c r="F90" i="88"/>
  <c r="D122" i="88"/>
  <c r="D31" i="88" s="1"/>
  <c r="E122" i="88"/>
  <c r="E31" i="88" s="1"/>
  <c r="F122" i="88"/>
  <c r="F151" i="88"/>
  <c r="D151" i="88"/>
  <c r="D38" i="88" s="1"/>
  <c r="F36" i="88"/>
  <c r="E36" i="88"/>
  <c r="D36" i="88"/>
  <c r="F44" i="88"/>
  <c r="E44" i="88"/>
  <c r="E21" i="88" s="1"/>
  <c r="D44" i="88"/>
  <c r="D21" i="88" s="1"/>
  <c r="G129" i="88"/>
  <c r="G32" i="88" s="1"/>
  <c r="G126" i="88"/>
  <c r="G123" i="88"/>
  <c r="G97" i="88"/>
  <c r="G94" i="88"/>
  <c r="G91" i="88"/>
  <c r="H23" i="88"/>
  <c r="G79" i="88"/>
  <c r="G23" i="88" s="1"/>
  <c r="G76" i="88"/>
  <c r="G65" i="88"/>
  <c r="G61" i="88"/>
  <c r="G57" i="88"/>
  <c r="G49" i="88"/>
  <c r="G40" i="88"/>
  <c r="G39" i="88"/>
  <c r="G33" i="88"/>
  <c r="T155" i="88"/>
  <c r="Q155" i="88"/>
  <c r="O41" i="88"/>
  <c r="O155" i="88"/>
  <c r="N41" i="88"/>
  <c r="N155" i="88"/>
  <c r="M41" i="88"/>
  <c r="M155" i="88"/>
  <c r="L41" i="88"/>
  <c r="L155" i="88"/>
  <c r="K41" i="88"/>
  <c r="K155" i="88"/>
  <c r="J41" i="88"/>
  <c r="R41" i="88" s="1"/>
  <c r="J155" i="88"/>
  <c r="R155" i="88" s="1"/>
  <c r="O145" i="88"/>
  <c r="O144" i="88" s="1"/>
  <c r="O37" i="88" s="1"/>
  <c r="N145" i="88"/>
  <c r="N144" i="88" s="1"/>
  <c r="N37" i="88" s="1"/>
  <c r="M145" i="88"/>
  <c r="M144" i="88" s="1"/>
  <c r="M37" i="88" s="1"/>
  <c r="L145" i="88"/>
  <c r="L144" i="88" s="1"/>
  <c r="L37" i="88" s="1"/>
  <c r="K145" i="88"/>
  <c r="K144" i="88" s="1"/>
  <c r="K37" i="88" s="1"/>
  <c r="J145" i="88"/>
  <c r="R145" i="88" s="1"/>
  <c r="O139" i="88"/>
  <c r="O138" i="88" s="1"/>
  <c r="O36" i="88" s="1"/>
  <c r="N139" i="88"/>
  <c r="N138" i="88" s="1"/>
  <c r="M139" i="88"/>
  <c r="M138" i="88" s="1"/>
  <c r="L139" i="88"/>
  <c r="L138" i="88" s="1"/>
  <c r="K139" i="88"/>
  <c r="K138" i="88" s="1"/>
  <c r="J139" i="88"/>
  <c r="R139" i="88" s="1"/>
  <c r="I135" i="88"/>
  <c r="U135" i="88" s="1"/>
  <c r="T129" i="88"/>
  <c r="T126" i="88"/>
  <c r="T123" i="88"/>
  <c r="Q129" i="88"/>
  <c r="Q32" i="88" s="1"/>
  <c r="Q126" i="88"/>
  <c r="Q123" i="88"/>
  <c r="O34" i="88"/>
  <c r="O129" i="88"/>
  <c r="O32" i="88" s="1"/>
  <c r="O126" i="88"/>
  <c r="O123" i="88"/>
  <c r="N135" i="88"/>
  <c r="N129" i="88"/>
  <c r="N32" i="88" s="1"/>
  <c r="N126" i="88"/>
  <c r="N123" i="88"/>
  <c r="M135" i="88"/>
  <c r="M34" i="88" s="1"/>
  <c r="M129" i="88"/>
  <c r="M32" i="88" s="1"/>
  <c r="M126" i="88"/>
  <c r="M123" i="88"/>
  <c r="L135" i="88"/>
  <c r="L34" i="88" s="1"/>
  <c r="L129" i="88"/>
  <c r="L32" i="88" s="1"/>
  <c r="L126" i="88"/>
  <c r="L123" i="88"/>
  <c r="K135" i="88"/>
  <c r="K34" i="88" s="1"/>
  <c r="K129" i="88"/>
  <c r="K32" i="88" s="1"/>
  <c r="K126" i="88"/>
  <c r="K123" i="88"/>
  <c r="J135" i="88"/>
  <c r="R135" i="88" s="1"/>
  <c r="J129" i="88"/>
  <c r="R129" i="88" s="1"/>
  <c r="J126" i="88"/>
  <c r="R126" i="88" s="1"/>
  <c r="J123" i="88"/>
  <c r="R123" i="88" s="1"/>
  <c r="O114" i="88"/>
  <c r="O30" i="88" s="1"/>
  <c r="N114" i="88"/>
  <c r="N30" i="88" s="1"/>
  <c r="M114" i="88"/>
  <c r="M30" i="88" s="1"/>
  <c r="L114" i="88"/>
  <c r="L30" i="88" s="1"/>
  <c r="K114" i="88"/>
  <c r="K30" i="88" s="1"/>
  <c r="J114" i="88"/>
  <c r="R114" i="88" s="1"/>
  <c r="T97" i="88"/>
  <c r="T94" i="88"/>
  <c r="T91" i="88"/>
  <c r="Q97" i="88"/>
  <c r="Q94" i="88"/>
  <c r="Q91" i="88"/>
  <c r="O97" i="88"/>
  <c r="O94" i="88"/>
  <c r="O91" i="88"/>
  <c r="N104" i="88"/>
  <c r="N29" i="88" s="1"/>
  <c r="N97" i="88"/>
  <c r="N94" i="88"/>
  <c r="N91" i="88"/>
  <c r="M97" i="88"/>
  <c r="M94" i="88"/>
  <c r="M91" i="88"/>
  <c r="L97" i="88"/>
  <c r="L94" i="88"/>
  <c r="L91" i="88"/>
  <c r="K97" i="88"/>
  <c r="K94" i="88"/>
  <c r="K91" i="88"/>
  <c r="J97" i="88"/>
  <c r="R97" i="88" s="1"/>
  <c r="J94" i="88"/>
  <c r="R94" i="88" s="1"/>
  <c r="J91" i="88"/>
  <c r="R91" i="88" s="1"/>
  <c r="T79" i="88"/>
  <c r="T23" i="88" s="1"/>
  <c r="T76" i="88"/>
  <c r="Q79" i="88"/>
  <c r="Q23" i="88" s="1"/>
  <c r="Q76" i="88"/>
  <c r="O79" i="88"/>
  <c r="O23" i="88" s="1"/>
  <c r="O76" i="88"/>
  <c r="N79" i="88"/>
  <c r="N23" i="88" s="1"/>
  <c r="N76" i="88"/>
  <c r="M79" i="88"/>
  <c r="M23" i="88" s="1"/>
  <c r="M76" i="88"/>
  <c r="L79" i="88"/>
  <c r="L23" i="88" s="1"/>
  <c r="L76" i="88"/>
  <c r="K79" i="88"/>
  <c r="K23" i="88" s="1"/>
  <c r="K76" i="88"/>
  <c r="J79" i="88"/>
  <c r="R79" i="88" s="1"/>
  <c r="J76" i="88"/>
  <c r="R76" i="88" s="1"/>
  <c r="T65" i="88"/>
  <c r="T61" i="88"/>
  <c r="T57" i="88"/>
  <c r="Q65" i="88"/>
  <c r="Q61" i="88"/>
  <c r="Q57" i="88"/>
  <c r="O69" i="88"/>
  <c r="O65" i="88"/>
  <c r="O61" i="88"/>
  <c r="O57" i="88"/>
  <c r="N69" i="88"/>
  <c r="N65" i="88"/>
  <c r="N61" i="88"/>
  <c r="N57" i="88"/>
  <c r="M69" i="88"/>
  <c r="M65" i="88"/>
  <c r="M61" i="88"/>
  <c r="M57" i="88"/>
  <c r="L65" i="88"/>
  <c r="L61" i="88"/>
  <c r="L57" i="88"/>
  <c r="K69" i="88"/>
  <c r="K65" i="88"/>
  <c r="K61" i="88"/>
  <c r="K57" i="88"/>
  <c r="J69" i="88"/>
  <c r="R69" i="88" s="1"/>
  <c r="J65" i="88"/>
  <c r="R65" i="88" s="1"/>
  <c r="J61" i="88"/>
  <c r="R61" i="88" s="1"/>
  <c r="J57" i="88"/>
  <c r="R57" i="88" s="1"/>
  <c r="T49" i="88"/>
  <c r="Q49" i="88"/>
  <c r="O53" i="88"/>
  <c r="O52" i="88" s="1"/>
  <c r="O49" i="88"/>
  <c r="N53" i="88"/>
  <c r="N52" i="88" s="1"/>
  <c r="N49" i="88"/>
  <c r="M53" i="88"/>
  <c r="M52" i="88" s="1"/>
  <c r="M49" i="88"/>
  <c r="L53" i="88"/>
  <c r="L52" i="88" s="1"/>
  <c r="L49" i="88"/>
  <c r="K53" i="88"/>
  <c r="K52" i="88" s="1"/>
  <c r="K49" i="88"/>
  <c r="J53" i="88"/>
  <c r="R53" i="88" s="1"/>
  <c r="J49" i="88"/>
  <c r="R49" i="88" s="1"/>
  <c r="Q40" i="88"/>
  <c r="Q39" i="88"/>
  <c r="Q33" i="88"/>
  <c r="O45" i="88"/>
  <c r="O40" i="88"/>
  <c r="O39" i="88"/>
  <c r="O33" i="88"/>
  <c r="N45" i="88"/>
  <c r="N40" i="88"/>
  <c r="N39" i="88"/>
  <c r="N33" i="88"/>
  <c r="M45" i="88"/>
  <c r="M40" i="88"/>
  <c r="M39" i="88"/>
  <c r="M33" i="88"/>
  <c r="L45" i="88"/>
  <c r="L40" i="88"/>
  <c r="L39" i="88"/>
  <c r="L33" i="88"/>
  <c r="K45" i="88"/>
  <c r="K40" i="88"/>
  <c r="K39" i="88"/>
  <c r="K33" i="88"/>
  <c r="J45" i="88"/>
  <c r="R45" i="88" s="1"/>
  <c r="J40" i="88"/>
  <c r="R40" i="88" s="1"/>
  <c r="J39" i="88"/>
  <c r="R39" i="88" s="1"/>
  <c r="J33" i="88"/>
  <c r="R33" i="88" s="1"/>
  <c r="I39" i="88"/>
  <c r="U39" i="88" s="1"/>
  <c r="I40" i="88"/>
  <c r="U40" i="88" s="1"/>
  <c r="I49" i="88"/>
  <c r="U49" i="88" s="1"/>
  <c r="I57" i="88"/>
  <c r="U57" i="88" s="1"/>
  <c r="I61" i="88"/>
  <c r="U61" i="88" s="1"/>
  <c r="I65" i="88"/>
  <c r="U65" i="88" s="1"/>
  <c r="I76" i="88"/>
  <c r="U76" i="88" s="1"/>
  <c r="I79" i="88"/>
  <c r="U79" i="88" s="1"/>
  <c r="I91" i="88"/>
  <c r="U91" i="88" s="1"/>
  <c r="I94" i="88"/>
  <c r="U94" i="88" s="1"/>
  <c r="I97" i="88"/>
  <c r="U97" i="88" s="1"/>
  <c r="I123" i="88"/>
  <c r="U123" i="88" s="1"/>
  <c r="I126" i="88"/>
  <c r="U126" i="88" s="1"/>
  <c r="I129" i="88"/>
  <c r="U129" i="88" s="1"/>
  <c r="I155" i="88"/>
  <c r="U155" i="88" s="1"/>
  <c r="F38" i="88" l="1"/>
  <c r="F28" i="88"/>
  <c r="F21" i="88"/>
  <c r="F31" i="88"/>
  <c r="F22" i="88"/>
  <c r="F37" i="88"/>
  <c r="R52" i="88"/>
  <c r="J23" i="88"/>
  <c r="R23" i="88" s="1"/>
  <c r="J32" i="88"/>
  <c r="R32" i="88" s="1"/>
  <c r="J52" i="88"/>
  <c r="J34" i="88"/>
  <c r="R34" i="88" s="1"/>
  <c r="J138" i="88"/>
  <c r="R138" i="88" s="1"/>
  <c r="J144" i="88"/>
  <c r="R144" i="88" s="1"/>
  <c r="J30" i="88"/>
  <c r="R30" i="88" s="1"/>
  <c r="E137" i="88"/>
  <c r="K151" i="88"/>
  <c r="K38" i="88" s="1"/>
  <c r="O151" i="88"/>
  <c r="O38" i="88" s="1"/>
  <c r="O35" i="88" s="1"/>
  <c r="E35" i="88"/>
  <c r="F20" i="88"/>
  <c r="E20" i="88"/>
  <c r="D20" i="88"/>
  <c r="I23" i="88"/>
  <c r="U23" i="88" s="1"/>
  <c r="N34" i="88"/>
  <c r="F43" i="88"/>
  <c r="D137" i="88"/>
  <c r="E43" i="88"/>
  <c r="I41" i="88"/>
  <c r="U41" i="88" s="1"/>
  <c r="I145" i="88"/>
  <c r="U145" i="88" s="1"/>
  <c r="N90" i="88"/>
  <c r="N28" i="88" s="1"/>
  <c r="O90" i="88"/>
  <c r="O28" i="88" s="1"/>
  <c r="Q90" i="88"/>
  <c r="Q28" i="88" s="1"/>
  <c r="D43" i="88"/>
  <c r="K122" i="88"/>
  <c r="J90" i="88"/>
  <c r="R90" i="88" s="1"/>
  <c r="L90" i="88"/>
  <c r="L28" i="88" s="1"/>
  <c r="M90" i="88"/>
  <c r="M28" i="88" s="1"/>
  <c r="T90" i="88"/>
  <c r="T28" i="88" s="1"/>
  <c r="J122" i="88"/>
  <c r="R122" i="88" s="1"/>
  <c r="T122" i="88"/>
  <c r="G90" i="88"/>
  <c r="G28" i="88" s="1"/>
  <c r="F137" i="88"/>
  <c r="O64" i="88"/>
  <c r="O22" i="88" s="1"/>
  <c r="I114" i="88"/>
  <c r="U114" i="88" s="1"/>
  <c r="J64" i="88"/>
  <c r="R64" i="88" s="1"/>
  <c r="K64" i="88"/>
  <c r="K22" i="88" s="1"/>
  <c r="L64" i="88"/>
  <c r="L22" i="88" s="1"/>
  <c r="J104" i="88"/>
  <c r="L104" i="88"/>
  <c r="L29" i="88" s="1"/>
  <c r="J151" i="88"/>
  <c r="R151" i="88" s="1"/>
  <c r="N151" i="88"/>
  <c r="N38" i="88" s="1"/>
  <c r="G122" i="88"/>
  <c r="G31" i="88" s="1"/>
  <c r="D35" i="88"/>
  <c r="I151" i="88"/>
  <c r="U151" i="88" s="1"/>
  <c r="K90" i="88"/>
  <c r="K28" i="88" s="1"/>
  <c r="L122" i="88"/>
  <c r="M122" i="88"/>
  <c r="M31" i="88" s="1"/>
  <c r="N122" i="88"/>
  <c r="O122" i="88"/>
  <c r="O31" i="88" s="1"/>
  <c r="Q122" i="88"/>
  <c r="I90" i="88"/>
  <c r="U90" i="88" s="1"/>
  <c r="F35" i="88"/>
  <c r="L151" i="88"/>
  <c r="L38" i="88" s="1"/>
  <c r="M151" i="88"/>
  <c r="M38" i="88" s="1"/>
  <c r="I139" i="88"/>
  <c r="U139" i="88" s="1"/>
  <c r="I104" i="88"/>
  <c r="U104" i="88" s="1"/>
  <c r="O104" i="88"/>
  <c r="M104" i="88"/>
  <c r="M64" i="88"/>
  <c r="M22" i="88" s="1"/>
  <c r="I53" i="88"/>
  <c r="U53" i="88" s="1"/>
  <c r="I45" i="88"/>
  <c r="U45" i="88" s="1"/>
  <c r="N36" i="88"/>
  <c r="M36" i="88"/>
  <c r="L36" i="88"/>
  <c r="K137" i="88"/>
  <c r="K36" i="88"/>
  <c r="K104" i="88"/>
  <c r="K29" i="88" s="1"/>
  <c r="N64" i="88"/>
  <c r="N22" i="88" s="1"/>
  <c r="I69" i="88"/>
  <c r="U69" i="88" s="1"/>
  <c r="O44" i="88"/>
  <c r="O21" i="88" s="1"/>
  <c r="N44" i="88"/>
  <c r="N21" i="88" s="1"/>
  <c r="M44" i="88"/>
  <c r="M21" i="88" s="1"/>
  <c r="L44" i="88"/>
  <c r="L21" i="88" s="1"/>
  <c r="K44" i="88"/>
  <c r="K21" i="88" s="1"/>
  <c r="J44" i="88"/>
  <c r="R44" i="88" s="1"/>
  <c r="N31" i="88" l="1"/>
  <c r="N27" i="88" s="1"/>
  <c r="N89" i="88"/>
  <c r="L31" i="88"/>
  <c r="L27" i="88" s="1"/>
  <c r="L89" i="88"/>
  <c r="K31" i="88"/>
  <c r="K27" i="88" s="1"/>
  <c r="K89" i="88"/>
  <c r="O29" i="88"/>
  <c r="O27" i="88" s="1"/>
  <c r="O89" i="88"/>
  <c r="M29" i="88"/>
  <c r="M89" i="88"/>
  <c r="J28" i="88"/>
  <c r="R28" i="88" s="1"/>
  <c r="J38" i="88"/>
  <c r="R38" i="88" s="1"/>
  <c r="J36" i="88"/>
  <c r="R36" i="88" s="1"/>
  <c r="J31" i="88"/>
  <c r="R31" i="88" s="1"/>
  <c r="J21" i="88"/>
  <c r="R21" i="88" s="1"/>
  <c r="J22" i="88"/>
  <c r="R22" i="88" s="1"/>
  <c r="J37" i="88"/>
  <c r="R37" i="88" s="1"/>
  <c r="J29" i="88"/>
  <c r="L35" i="88"/>
  <c r="M35" i="88"/>
  <c r="O137" i="88"/>
  <c r="K35" i="88"/>
  <c r="M20" i="88"/>
  <c r="L20" i="88"/>
  <c r="K20" i="88"/>
  <c r="I38" i="88"/>
  <c r="U38" i="88" s="1"/>
  <c r="I30" i="88"/>
  <c r="U30" i="88" s="1"/>
  <c r="I144" i="88"/>
  <c r="U144" i="88" s="1"/>
  <c r="I29" i="88"/>
  <c r="U29" i="88" s="1"/>
  <c r="O20" i="88"/>
  <c r="N20" i="88"/>
  <c r="I28" i="88"/>
  <c r="U28" i="88" s="1"/>
  <c r="M27" i="88"/>
  <c r="Q31" i="88"/>
  <c r="N137" i="88"/>
  <c r="M137" i="88"/>
  <c r="J137" i="88"/>
  <c r="R137" i="88" s="1"/>
  <c r="J43" i="88"/>
  <c r="R43" i="88" s="1"/>
  <c r="J89" i="88"/>
  <c r="O43" i="88"/>
  <c r="L43" i="88"/>
  <c r="K43" i="88"/>
  <c r="N43" i="88"/>
  <c r="N35" i="88"/>
  <c r="L137" i="88"/>
  <c r="I138" i="88"/>
  <c r="U138" i="88" s="1"/>
  <c r="I52" i="88"/>
  <c r="U52" i="88" s="1"/>
  <c r="M43" i="88"/>
  <c r="I64" i="88"/>
  <c r="U64" i="88" s="1"/>
  <c r="J20" i="88" l="1"/>
  <c r="R20" i="88" s="1"/>
  <c r="T137" i="88"/>
  <c r="J35" i="88"/>
  <c r="R35" i="88" s="1"/>
  <c r="J27" i="88"/>
  <c r="O19" i="88"/>
  <c r="M19" i="88"/>
  <c r="K19" i="88"/>
  <c r="I37" i="88"/>
  <c r="U37" i="88" s="1"/>
  <c r="L19" i="88"/>
  <c r="I22" i="88"/>
  <c r="U22" i="88" s="1"/>
  <c r="N19" i="88"/>
  <c r="J42" i="88"/>
  <c r="M42" i="88"/>
  <c r="K42" i="88"/>
  <c r="O42" i="88"/>
  <c r="L42" i="88"/>
  <c r="N42" i="88"/>
  <c r="I137" i="88"/>
  <c r="U137" i="88" s="1"/>
  <c r="I44" i="88"/>
  <c r="U44" i="88" s="1"/>
  <c r="J19" i="88" l="1"/>
  <c r="I21" i="88"/>
  <c r="U21" i="88" s="1"/>
  <c r="I20" i="88" l="1"/>
  <c r="U20" i="88" s="1"/>
  <c r="I33" i="88" l="1"/>
  <c r="U33" i="88" s="1"/>
  <c r="I36" i="88"/>
  <c r="U36" i="88" s="1"/>
  <c r="F104" i="88" l="1"/>
  <c r="F29" i="88" l="1"/>
  <c r="R104" i="88"/>
  <c r="F89" i="88"/>
  <c r="F42" i="88" l="1"/>
  <c r="R42" i="88" s="1"/>
  <c r="R89" i="88"/>
  <c r="F27" i="88"/>
  <c r="R29" i="88"/>
  <c r="G41" i="88"/>
  <c r="F19" i="88" l="1"/>
  <c r="R19" i="88" s="1"/>
  <c r="R27" i="88"/>
  <c r="I32" i="88"/>
  <c r="U32" i="88" s="1"/>
  <c r="I122" i="88"/>
  <c r="D104" i="88"/>
  <c r="D29" i="88" s="1"/>
  <c r="D27" i="88" s="1"/>
  <c r="D19" i="88" s="1"/>
  <c r="G114" i="88"/>
  <c r="G30" i="88" s="1"/>
  <c r="G86" i="88"/>
  <c r="G26" i="88" s="1"/>
  <c r="H26" i="88" l="1"/>
  <c r="Q70" i="88"/>
  <c r="Q69" i="88" s="1"/>
  <c r="Q64" i="88" s="1"/>
  <c r="Q22" i="88" s="1"/>
  <c r="I31" i="88"/>
  <c r="U31" i="88" s="1"/>
  <c r="I89" i="88"/>
  <c r="U89" i="88" s="1"/>
  <c r="D89" i="88"/>
  <c r="D42" i="88" s="1"/>
  <c r="Q45" i="88"/>
  <c r="Q53" i="88" l="1"/>
  <c r="Q52" i="88" s="1"/>
  <c r="Q44" i="88" s="1"/>
  <c r="Q21" i="88" s="1"/>
  <c r="T45" i="88"/>
  <c r="H22" i="88" l="1"/>
  <c r="Q107" i="88"/>
  <c r="H21" i="88" l="1"/>
  <c r="T86" i="88"/>
  <c r="T114" i="88"/>
  <c r="T33" i="88"/>
  <c r="T139" i="88"/>
  <c r="T39" i="88"/>
  <c r="T40" i="88"/>
  <c r="H20" i="88" l="1"/>
  <c r="H19" i="88" s="1"/>
  <c r="T30" i="88"/>
  <c r="T26" i="88"/>
  <c r="G69" i="88"/>
  <c r="G64" i="88" s="1"/>
  <c r="G22" i="88" s="1"/>
  <c r="T135" i="88"/>
  <c r="T104" i="88"/>
  <c r="T138" i="88"/>
  <c r="T32" i="88"/>
  <c r="G139" i="88"/>
  <c r="G138" i="88" s="1"/>
  <c r="G151" i="88"/>
  <c r="G38" i="88" s="1"/>
  <c r="T89" i="88" l="1"/>
  <c r="T29" i="88"/>
  <c r="T34" i="88"/>
  <c r="T145" i="88"/>
  <c r="G135" i="88"/>
  <c r="G34" i="88" s="1"/>
  <c r="G145" i="88"/>
  <c r="G144" i="88" s="1"/>
  <c r="G37" i="88" s="1"/>
  <c r="G36" i="88"/>
  <c r="G104" i="88"/>
  <c r="G29" i="88" s="1"/>
  <c r="T31" i="88"/>
  <c r="G27" i="88" l="1"/>
  <c r="T27" i="88"/>
  <c r="G89" i="88"/>
  <c r="G137" i="88"/>
  <c r="T144" i="88"/>
  <c r="G35" i="88"/>
  <c r="Q151" i="88"/>
  <c r="Q38" i="88" s="1"/>
  <c r="Q139" i="88"/>
  <c r="Q138" i="88" s="1"/>
  <c r="Q136" i="88"/>
  <c r="Q114" i="88"/>
  <c r="Q104" i="88"/>
  <c r="Q29" i="88" s="1"/>
  <c r="Q86" i="88"/>
  <c r="Q26" i="88" s="1"/>
  <c r="Q20" i="88" s="1"/>
  <c r="Q30" i="88" l="1"/>
  <c r="S30" i="88" s="1"/>
  <c r="S114" i="88"/>
  <c r="Q135" i="88"/>
  <c r="Q145" i="88"/>
  <c r="Q144" i="88" s="1"/>
  <c r="Q37" i="88" s="1"/>
  <c r="Q36" i="88"/>
  <c r="Q41" i="88"/>
  <c r="Q34" i="88" l="1"/>
  <c r="Q27" i="88" s="1"/>
  <c r="S27" i="88" s="1"/>
  <c r="Q89" i="88"/>
  <c r="S89" i="88" s="1"/>
  <c r="Q137" i="88"/>
  <c r="Q35" i="88"/>
  <c r="Q43" i="88"/>
  <c r="Q19" i="88" l="1"/>
  <c r="S19" i="88" s="1"/>
  <c r="Q42" i="88"/>
  <c r="S42" i="88" s="1"/>
  <c r="T41" i="88" l="1"/>
  <c r="T151" i="88"/>
  <c r="I34" i="88"/>
  <c r="U34" i="88" s="1"/>
  <c r="I27" i="88" l="1"/>
  <c r="U27" i="88" s="1"/>
  <c r="T38" i="88"/>
  <c r="I35" i="88"/>
  <c r="U35" i="88" s="1"/>
  <c r="G53" i="88"/>
  <c r="G52" i="88" s="1"/>
  <c r="G44" i="88" s="1"/>
  <c r="G21" i="88" s="1"/>
  <c r="G20" i="88" s="1"/>
  <c r="G19" i="88" s="1"/>
  <c r="I19" i="88" l="1"/>
  <c r="U19" i="88" s="1"/>
  <c r="T36" i="88"/>
  <c r="G43" i="88" l="1"/>
  <c r="G42" i="88" s="1"/>
  <c r="T37" i="88"/>
  <c r="T35" i="88" l="1"/>
  <c r="E104" i="88"/>
  <c r="E29" i="88" s="1"/>
  <c r="E27" i="88" s="1"/>
  <c r="E19" i="88" s="1"/>
  <c r="E89" i="88" l="1"/>
  <c r="E42" i="88" s="1"/>
  <c r="I43" i="88" l="1"/>
  <c r="U43" i="88" s="1"/>
  <c r="I42" i="88" l="1"/>
  <c r="U42" i="88" s="1"/>
  <c r="T53" i="88"/>
  <c r="T52" i="88" s="1"/>
  <c r="T44" i="88" s="1"/>
  <c r="T21" i="88" s="1"/>
  <c r="T70" i="88" l="1"/>
  <c r="T69" i="88" l="1"/>
  <c r="T64" i="88" l="1"/>
  <c r="T22" i="88" l="1"/>
  <c r="T43" i="88"/>
  <c r="T42" i="88" s="1"/>
  <c r="T20" i="88" l="1"/>
  <c r="T19" i="88" l="1"/>
</calcChain>
</file>

<file path=xl/sharedStrings.xml><?xml version="1.0" encoding="utf-8"?>
<sst xmlns="http://schemas.openxmlformats.org/spreadsheetml/2006/main" count="582" uniqueCount="297">
  <si>
    <t>к приказу Минэнерго России</t>
  </si>
  <si>
    <t>Объем финансирования, млн рублей (с НДС)</t>
  </si>
  <si>
    <t>Причины отклонений</t>
  </si>
  <si>
    <t>млн рублей
 (с НДС)</t>
  </si>
  <si>
    <t>%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</si>
  <si>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</si>
  <si>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</si>
  <si>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</si>
  <si>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</si>
  <si>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№ пп</t>
  </si>
  <si>
    <t xml:space="preserve">Оценка полной стоимости инвестиционного проекта  в прогнозных ценах соответствующих лет, млн рублей (с НДС) </t>
  </si>
  <si>
    <t>Отклонение от плана финансирования отчетного квартала</t>
  </si>
  <si>
    <t>1</t>
  </si>
  <si>
    <t>Реконструкция ВЛ-110 кВ "Гамма - Комсомольский"</t>
  </si>
  <si>
    <t>Г</t>
  </si>
  <si>
    <t>н.д.</t>
  </si>
  <si>
    <t>0</t>
  </si>
  <si>
    <t>ВСЕГО по инвестиционной программе, в том числе: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</si>
  <si>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</si>
  <si>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</si>
  <si>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</si>
  <si>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</si>
  <si>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</si>
  <si>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</si>
  <si>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</si>
  <si>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</si>
  <si>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</si>
  <si>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</si>
  <si>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</si>
  <si>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всего, в том числе: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</si>
  <si>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</si>
  <si>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</si>
  <si>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</si>
  <si>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</si>
  <si>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</si>
  <si>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</si>
  <si>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</si>
  <si>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</si>
  <si>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</si>
  <si>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</si>
  <si>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</si>
  <si>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</si>
  <si>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</si>
  <si>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</si>
  <si>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</si>
  <si>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</si>
  <si>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</si>
  <si>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</si>
  <si>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</si>
  <si>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</si>
  <si>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</si>
  <si>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</si>
  <si>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</si>
  <si>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</si>
  <si>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</si>
  <si>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</si>
  <si>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</si>
  <si>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Чукотский автономный округ</t>
  </si>
  <si>
    <t>1.1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</si>
  <si>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</si>
  <si>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</si>
  <si>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</si>
  <si>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</si>
  <si>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</si>
  <si>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</si>
  <si>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</si>
  <si>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</si>
  <si>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</si>
  <si>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</si>
  <si>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</si>
  <si>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</si>
  <si>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</si>
  <si>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</si>
  <si>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</si>
  <si>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</si>
  <si>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</si>
  <si>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</si>
  <si>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</si>
  <si>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Плавучая атомная теплоэлектростанция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</si>
  <si>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</si>
  <si>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</si>
  <si>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</si>
  <si>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</si>
  <si>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</si>
  <si>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</si>
  <si>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</si>
  <si>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</si>
  <si>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</si>
  <si>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</si>
  <si>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</si>
  <si>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</si>
  <si>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</si>
  <si>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</si>
  <si>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</si>
  <si>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</si>
  <si>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</si>
  <si>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</si>
  <si>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</si>
  <si>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</si>
  <si>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</si>
  <si>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</si>
  <si>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</si>
  <si>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F_524-СЭС-01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</si>
  <si>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</si>
  <si>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</si>
  <si>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</si>
  <si>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</si>
  <si>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</si>
  <si>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</si>
  <si>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</si>
  <si>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</si>
  <si>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</si>
  <si>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</si>
  <si>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</si>
  <si>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</si>
  <si>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</si>
  <si>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</si>
  <si>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</si>
  <si>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r>
      <t xml:space="preserve">Инвестиционные проекты, предусмотренные схемой и программой развития </t>
    </r>
    <r>
      <rPr>
        <b/>
        <i/>
        <sz val="12"/>
        <color theme="1"/>
        <rFont val="Times New Roman"/>
        <family val="1"/>
        <charset val="204"/>
      </rPr>
      <t>субъекта Российской Федерации всего, в том числе:</t>
    </r>
  </si>
  <si>
    <t>1.1.4</t>
  </si>
  <si>
    <t>Прочее новое строительство объектов электросетевого хозяйства, всего, в том числе:</t>
  </si>
  <si>
    <t>1.1.5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</si>
  <si>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</si>
  <si>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</si>
  <si>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</si>
  <si>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</si>
  <si>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</si>
  <si>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</si>
  <si>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</si>
  <si>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</si>
  <si>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</si>
  <si>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</si>
  <si>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</si>
  <si>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</si>
  <si>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</si>
  <si>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</si>
  <si>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</si>
  <si>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</si>
  <si>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</si>
  <si>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</si>
  <si>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</si>
  <si>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</si>
  <si>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</si>
  <si>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</si>
  <si>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</si>
  <si>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</si>
  <si>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</si>
  <si>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</si>
  <si>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</si>
  <si>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</si>
  <si>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</si>
  <si>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</si>
  <si>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</si>
  <si>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</si>
  <si>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</si>
  <si>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</si>
  <si>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</si>
  <si>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</si>
  <si>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</si>
  <si>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</si>
  <si>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</si>
  <si>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</si>
  <si>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</si>
  <si>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</si>
  <si>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</si>
  <si>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</si>
  <si>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</si>
  <si>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</si>
  <si>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</si>
  <si>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</si>
  <si>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</si>
  <si>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</si>
  <si>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</si>
  <si>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</si>
  <si>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</si>
  <si>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</si>
  <si>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</si>
  <si>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</si>
  <si>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</si>
  <si>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</si>
  <si>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</si>
  <si>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</si>
  <si>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</si>
  <si>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</si>
  <si>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</si>
  <si>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</si>
  <si>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</si>
  <si>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</si>
  <si>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</si>
  <si>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</si>
  <si>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</si>
  <si>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</si>
  <si>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</si>
  <si>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</si>
  <si>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</si>
  <si>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</si>
  <si>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</si>
  <si>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</si>
  <si>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</si>
  <si>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</si>
  <si>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</si>
  <si>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</si>
  <si>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</si>
  <si>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</si>
  <si>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</si>
  <si>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</si>
  <si>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</si>
  <si>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</si>
  <si>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</si>
  <si>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</si>
  <si>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</si>
  <si>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</si>
  <si>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</si>
  <si>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</si>
  <si>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</si>
  <si>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</si>
  <si>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</si>
  <si>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</si>
  <si>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</si>
  <si>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</si>
  <si>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</si>
  <si>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</si>
  <si>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</si>
  <si>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</si>
  <si>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</si>
  <si>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</si>
  <si>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</si>
  <si>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</si>
  <si>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</si>
  <si>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</si>
  <si>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</si>
  <si>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</si>
  <si>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</si>
  <si>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</si>
  <si>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</si>
  <si>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</si>
  <si>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</si>
  <si>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</si>
  <si>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1.2.7.</t>
  </si>
  <si>
    <t xml:space="preserve">Остаток финансирования капитальных вложений 
на  конец отчетного квартала,  
млн рублей (с НДС) 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</si>
  <si>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</si>
  <si>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</si>
  <si>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Отчет  о реализации инвестиционной программы </t>
    </r>
    <r>
      <rPr>
        <b/>
        <u/>
        <sz val="14"/>
        <rFont val="Times New Roman"/>
        <family val="1"/>
        <charset val="204"/>
      </rPr>
      <t xml:space="preserve">   АО "Чукотэнерго"</t>
    </r>
  </si>
  <si>
    <t>I квартал</t>
  </si>
  <si>
    <t>II квартал</t>
  </si>
  <si>
    <t>IV квартал</t>
  </si>
  <si>
    <t>Реконструкция обмуровки котлоагрегатов филиала Эгвекинотская ГРЭС</t>
  </si>
  <si>
    <t>Строительство двух одноцепных ВЛ 110 кВ Певек-Билибино (этап строительства №1)</t>
  </si>
  <si>
    <t>1.1.6.</t>
  </si>
  <si>
    <t>Реконструкция ВЛ-110 кВ ЭГРЭС-Иультин (87-ой км) (352 опоры)</t>
  </si>
  <si>
    <r>
      <t>от «</t>
    </r>
    <r>
      <rPr>
        <u/>
        <sz val="14"/>
        <rFont val="Times New Roman"/>
        <family val="1"/>
        <charset val="204"/>
      </rPr>
      <t>25</t>
    </r>
    <r>
      <rPr>
        <sz val="14"/>
        <rFont val="Times New Roman"/>
        <family val="1"/>
        <charset val="204"/>
      </rPr>
      <t xml:space="preserve">» </t>
    </r>
    <r>
      <rPr>
        <u/>
        <sz val="14"/>
        <rFont val="Times New Roman"/>
        <family val="1"/>
        <charset val="204"/>
      </rPr>
      <t xml:space="preserve"> апреля </t>
    </r>
    <r>
      <rPr>
        <sz val="14"/>
        <rFont val="Times New Roman"/>
        <family val="1"/>
        <charset val="204"/>
      </rPr>
      <t xml:space="preserve">2018 г. № </t>
    </r>
    <r>
      <rPr>
        <u/>
        <sz val="14"/>
        <rFont val="Times New Roman"/>
        <family val="1"/>
        <charset val="204"/>
      </rPr>
      <t xml:space="preserve">320 </t>
    </r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</si>
  <si>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</si>
  <si>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Приложение  № 10</t>
  </si>
  <si>
    <t>III квартал</t>
  </si>
  <si>
    <t>1.4.</t>
  </si>
  <si>
    <t>Внеплановая закупка</t>
  </si>
  <si>
    <t>G_524-ЧТ-12</t>
  </si>
  <si>
    <t>Оплата в соответствии с заключенным договором</t>
  </si>
  <si>
    <t>Строительство двух одноцепных ВЛ 110 кВ Певек-Билибино (этап строительства №2)</t>
  </si>
  <si>
    <t>Реконструкция автомобильных весов филиала Чаунская ТЭЦ, в т.ч. ПИР (разработка проекта, закупка и установка автомобильных весов с целью точного измерения количества угля, завозимого на ЧТЭЦ)</t>
  </si>
  <si>
    <t>F_524-ЧТ-05</t>
  </si>
  <si>
    <t xml:space="preserve"> Модернизация бункеров БСУ филиала Чаунская ТЭЦ путем применения  высокотехнологичных материалов (сверхмолекулярных полимеров), в т.ч. ПИР (разработка проекта, покрытие внутренней поверхности бункеров сырого угля плитами из сверхмолекулярных полимеров)</t>
  </si>
  <si>
    <t>Приобретение автомобиля УАЗ для нужд ОП Анадырская ТЭЦ (фермер) в кол. 1 шт.</t>
  </si>
  <si>
    <t>Газификация Анадырской ТЭЦ (2 этап)</t>
  </si>
  <si>
    <t>J_524-ЭГ-29</t>
  </si>
  <si>
    <t>Идентификатор инвестицион-ного проекта</t>
  </si>
  <si>
    <t>Модернизация сетевой насосоной установки Анадырской ТЭЦ</t>
  </si>
  <si>
    <t>Реконструкция ПС 110 кВ Тепличный комбинат с установкой средств компенсации реактивной мощности  для увеличения пропускной способности существующего транзита ВЛ 110 кВ БИАЭС-ЧТЭЦ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</si>
  <si>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 xml:space="preserve">  2020  </t>
    </r>
    <r>
      <rPr>
        <b/>
        <sz val="14"/>
        <rFont val="Times New Roman"/>
        <family val="1"/>
        <charset val="204"/>
      </rPr>
      <t>год</t>
    </r>
  </si>
  <si>
    <r>
      <t xml:space="preserve">за </t>
    </r>
    <r>
      <rPr>
        <b/>
        <u/>
        <sz val="14"/>
        <rFont val="Times New Roman"/>
        <family val="1"/>
        <charset val="204"/>
      </rPr>
      <t xml:space="preserve">I </t>
    </r>
    <r>
      <rPr>
        <b/>
        <sz val="14"/>
        <rFont val="Times New Roman"/>
        <family val="1"/>
        <charset val="204"/>
      </rPr>
      <t xml:space="preserve"> квартал  </t>
    </r>
    <r>
      <rPr>
        <b/>
        <u/>
        <sz val="14"/>
        <rFont val="Times New Roman"/>
        <family val="1"/>
        <charset val="204"/>
      </rPr>
      <t xml:space="preserve">  2020  </t>
    </r>
    <r>
      <rPr>
        <b/>
        <sz val="14"/>
        <rFont val="Times New Roman"/>
        <family val="1"/>
        <charset val="204"/>
      </rPr>
      <t xml:space="preserve"> года</t>
    </r>
  </si>
  <si>
    <t xml:space="preserve">Фактический объем финансирования на  01.01.2020 года, млн рублей 
(с НДС) </t>
  </si>
  <si>
    <t xml:space="preserve">Остаток финансирования капитальных вложений 
на  01.01.2020 года в прогнозных ценах соответствующих лет,  млн рублей (с НДС) 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</si>
  <si>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</si>
  <si>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Приобретение устройства Сириус-3 ЛВ-03-220В-И1 для нужд филиала Северные электрические сети в кол. 1 шт.</t>
  </si>
  <si>
    <t>Приобретение спутникового телефона IRIDIUM для нужд филиала Северные электрические сети в кол. 1 шт.</t>
  </si>
  <si>
    <t>Реконструкция узла учета тепловой энергии филиала Чаунская ТЭЦ(реконструкция 1 узла тепловой энергии, с целью приведения его в соответствии с требованиями Правил учета тепловой энергии, теплоносителя, утв. ПП РФ от 18.11.2013 г. № 1034)</t>
  </si>
  <si>
    <t>1.2.2.4.</t>
  </si>
  <si>
    <t>Реконструкция ОРУ-6/35/110 кВ Эгвекинотской ГРЭС с заменой линейного масляного выключателя типа МКП-110М на вакуумный ВЛ 110 кВ ЭГРЭС-Валунистый</t>
  </si>
  <si>
    <t>Модернизация кровли котельного цеха энергетического производственно - технологического комплекса АТЭЦ (разработка проекта, замена несущих металлопрофильных конструкций кровли; замена сгораемого утеплителя на несгораемый с применением сэндвич панелей; реконструкция системы вентиляции кровли для создания микроклимата, планируемый общий объем - 2664 кв/м)</t>
  </si>
  <si>
    <t>F_524-АТ-26</t>
  </si>
  <si>
    <t xml:space="preserve"> F_524-ЧТ-08</t>
  </si>
  <si>
    <t>Приобретение серверного оборудования для нужд АО "Чукотэнерго"</t>
  </si>
  <si>
    <t>-</t>
  </si>
  <si>
    <t>K_524-АТ-46</t>
  </si>
  <si>
    <t>K_524-ЭГ-41</t>
  </si>
  <si>
    <t>K_524-АТ-30_1</t>
  </si>
  <si>
    <t>K_524-ЭГ-39</t>
  </si>
  <si>
    <t>K_524-СЭС-23</t>
  </si>
  <si>
    <t>K_524-СЭС-37</t>
  </si>
  <si>
    <t>K_524-СЭС-38</t>
  </si>
  <si>
    <t>K_524-ИА-01</t>
  </si>
  <si>
    <t>К_524-АТ-н-51</t>
  </si>
  <si>
    <t>K_524-ИА-н-06</t>
  </si>
  <si>
    <t>К_524-СЭС-2019-н-04</t>
  </si>
  <si>
    <t>К_524-СЭС-н-2019-01</t>
  </si>
  <si>
    <t>Г_ЧЭ-1</t>
  </si>
  <si>
    <t>Г_ЧЭ-2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</si>
</sst>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_р_._-;\-* #,##0.00_р_._-;_-* &quot;-&quot;???_р_._-;_-@_-"/>
    <numFmt numFmtId="169" formatCode="0.000000"/>
    <numFmt numFmtId="170" formatCode="0.00000000"/>
    <numFmt numFmtId="171" formatCode="#,##0.00,"/>
    <numFmt numFmtId="172" formatCode="0.0000000000"/>
    <numFmt numFmtId="173" formatCode="0.000000000000"/>
    <numFmt numFmtId="174" formatCode="0.000000000"/>
    <numFmt numFmtId="175" formatCode="0.0000000000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2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1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5" fillId="0" borderId="0"/>
    <xf numFmtId="0" fontId="29" fillId="0" borderId="0"/>
    <xf numFmtId="0" fontId="29" fillId="0" borderId="0"/>
    <xf numFmtId="164" fontId="5" fillId="0" borderId="0" applyFont="0" applyFill="0" applyBorder="0" applyAlignment="0" applyProtection="0"/>
    <xf numFmtId="166" fontId="29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4" fillId="0" borderId="0"/>
    <xf numFmtId="0" fontId="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4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9" fontId="29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38" fillId="0" borderId="0"/>
    <xf numFmtId="0" fontId="38" fillId="0" borderId="0"/>
    <xf numFmtId="9" fontId="39" fillId="0" borderId="0" applyFont="0" applyFill="0" applyBorder="0" applyAlignment="0" applyProtection="0"/>
    <xf numFmtId="0" fontId="25" fillId="0" borderId="0"/>
    <xf numFmtId="0" fontId="25" fillId="0" borderId="0"/>
  </cellStyleXfs>
  <cellXfs count="96">
    <xf numFmtId="0" fontId="0" fillId="0" borderId="0" xfId="0"/>
    <xf numFmtId="0" fontId="6" fillId="0" borderId="0" xfId="37" applyFont="1" applyFill="1"/>
    <xf numFmtId="0" fontId="6" fillId="0" borderId="0" xfId="37" applyFont="1" applyFill="1" applyBorder="1"/>
    <xf numFmtId="0" fontId="6" fillId="0" borderId="0" xfId="37" applyFont="1" applyFill="1" applyAlignment="1">
      <alignment horizontal="right"/>
    </xf>
    <xf numFmtId="0" fontId="7" fillId="0" borderId="0" xfId="37" applyFont="1" applyFill="1"/>
    <xf numFmtId="0" fontId="32" fillId="0" borderId="0" xfId="0" applyFont="1" applyFill="1" applyAlignment="1"/>
    <xf numFmtId="0" fontId="32" fillId="0" borderId="0" xfId="37" applyFont="1" applyFill="1" applyAlignment="1">
      <alignment wrapText="1"/>
    </xf>
    <xf numFmtId="0" fontId="30" fillId="0" borderId="0" xfId="37" applyFont="1" applyFill="1" applyAlignment="1">
      <alignment horizontal="right" vertical="center"/>
    </xf>
    <xf numFmtId="0" fontId="30" fillId="0" borderId="0" xfId="37" applyFont="1" applyFill="1" applyAlignment="1">
      <alignment horizontal="right"/>
    </xf>
    <xf numFmtId="0" fontId="27" fillId="0" borderId="0" xfId="54" applyFont="1" applyFill="1" applyAlignment="1">
      <alignment vertical="center"/>
    </xf>
    <xf numFmtId="9" fontId="6" fillId="0" borderId="0" xfId="108" applyFont="1" applyFill="1"/>
    <xf numFmtId="0" fontId="6" fillId="0" borderId="0" xfId="37" applyFont="1" applyFill="1" applyAlignment="1">
      <alignment vertical="center"/>
    </xf>
    <xf numFmtId="0" fontId="6" fillId="0" borderId="0" xfId="37" applyFont="1" applyFill="1" applyAlignment="1">
      <alignment horizontal="center" vertical="center"/>
    </xf>
    <xf numFmtId="168" fontId="6" fillId="0" borderId="0" xfId="0" applyNumberFormat="1" applyFont="1" applyFill="1" applyBorder="1" applyAlignment="1">
      <alignment vertical="center" wrapText="1"/>
    </xf>
    <xf numFmtId="0" fontId="27" fillId="0" borderId="0" xfId="37" applyFont="1" applyFill="1" applyAlignment="1">
      <alignment horizontal="center" vertical="center"/>
    </xf>
    <xf numFmtId="0" fontId="32" fillId="0" borderId="0" xfId="37" applyFont="1" applyFill="1" applyBorder="1" applyAlignment="1"/>
    <xf numFmtId="170" fontId="42" fillId="0" borderId="0" xfId="37" applyNumberFormat="1" applyFont="1" applyFill="1"/>
    <xf numFmtId="0" fontId="27" fillId="0" borderId="0" xfId="37" applyFont="1" applyFill="1"/>
    <xf numFmtId="0" fontId="31" fillId="0" borderId="0" xfId="37" applyFont="1" applyFill="1" applyBorder="1" applyAlignment="1">
      <alignment horizontal="center"/>
    </xf>
    <xf numFmtId="172" fontId="7" fillId="0" borderId="0" xfId="37" applyNumberFormat="1" applyFont="1" applyFill="1"/>
    <xf numFmtId="173" fontId="7" fillId="0" borderId="0" xfId="37" applyNumberFormat="1" applyFont="1" applyFill="1"/>
    <xf numFmtId="174" fontId="6" fillId="0" borderId="0" xfId="37" applyNumberFormat="1" applyFont="1" applyFill="1" applyAlignment="1">
      <alignment horizontal="center" vertical="center"/>
    </xf>
    <xf numFmtId="0" fontId="32" fillId="0" borderId="0" xfId="37" applyFont="1" applyFill="1" applyBorder="1" applyAlignment="1">
      <alignment horizontal="center"/>
    </xf>
    <xf numFmtId="0" fontId="27" fillId="0" borderId="0" xfId="54" applyFont="1" applyFill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 wrapText="1"/>
    </xf>
    <xf numFmtId="165" fontId="6" fillId="0" borderId="0" xfId="37" applyNumberFormat="1" applyFont="1" applyFill="1" applyAlignment="1">
      <alignment horizontal="center" vertical="center"/>
    </xf>
    <xf numFmtId="0" fontId="7" fillId="0" borderId="10" xfId="37" applyFont="1" applyFill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/>
    </xf>
    <xf numFmtId="0" fontId="28" fillId="0" borderId="10" xfId="54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2" fontId="7" fillId="0" borderId="10" xfId="37" applyNumberFormat="1" applyFont="1" applyFill="1" applyBorder="1" applyAlignment="1">
      <alignment horizontal="center" vertical="center" wrapText="1"/>
    </xf>
    <xf numFmtId="2" fontId="28" fillId="0" borderId="10" xfId="37" applyNumberFormat="1" applyFont="1" applyFill="1" applyBorder="1" applyAlignment="1">
      <alignment horizontal="center" vertical="center" wrapText="1"/>
    </xf>
    <xf numFmtId="9" fontId="7" fillId="0" borderId="10" xfId="104" applyNumberFormat="1" applyFont="1" applyFill="1" applyBorder="1" applyAlignment="1">
      <alignment horizontal="center" vertical="center" wrapText="1"/>
    </xf>
    <xf numFmtId="169" fontId="7" fillId="0" borderId="12" xfId="37" applyNumberFormat="1" applyFont="1" applyFill="1" applyBorder="1" applyAlignment="1">
      <alignment horizontal="center" vertical="center" wrapText="1"/>
    </xf>
    <xf numFmtId="9" fontId="7" fillId="0" borderId="10" xfId="108" applyFont="1" applyFill="1" applyBorder="1"/>
    <xf numFmtId="0" fontId="6" fillId="0" borderId="10" xfId="0" applyFont="1" applyFill="1" applyBorder="1" applyAlignment="1">
      <alignment horizontal="center" vertical="center" wrapText="1"/>
    </xf>
    <xf numFmtId="2" fontId="6" fillId="0" borderId="10" xfId="37" applyNumberFormat="1" applyFont="1" applyFill="1" applyBorder="1" applyAlignment="1">
      <alignment horizontal="center" vertical="center" wrapText="1"/>
    </xf>
    <xf numFmtId="2" fontId="27" fillId="0" borderId="10" xfId="37" applyNumberFormat="1" applyFont="1" applyFill="1" applyBorder="1" applyAlignment="1">
      <alignment horizontal="center" vertical="center" wrapText="1"/>
    </xf>
    <xf numFmtId="169" fontId="6" fillId="0" borderId="12" xfId="37" applyNumberFormat="1" applyFont="1" applyFill="1" applyBorder="1" applyAlignment="1">
      <alignment horizontal="center" vertical="center" wrapText="1"/>
    </xf>
    <xf numFmtId="9" fontId="6" fillId="0" borderId="10" xfId="108" applyFont="1" applyFill="1" applyBorder="1"/>
    <xf numFmtId="165" fontId="6" fillId="0" borderId="10" xfId="0" applyNumberFormat="1" applyFont="1" applyFill="1" applyBorder="1" applyAlignment="1">
      <alignment horizontal="center" vertical="center" wrapText="1"/>
    </xf>
    <xf numFmtId="49" fontId="27" fillId="0" borderId="10" xfId="54" applyNumberFormat="1" applyFont="1" applyFill="1" applyBorder="1" applyAlignment="1">
      <alignment horizontal="center" vertical="center"/>
    </xf>
    <xf numFmtId="0" fontId="40" fillId="0" borderId="10" xfId="54" applyFont="1" applyFill="1" applyBorder="1" applyAlignment="1">
      <alignment horizontal="center" vertical="center" wrapText="1"/>
    </xf>
    <xf numFmtId="2" fontId="27" fillId="0" borderId="10" xfId="0" applyNumberFormat="1" applyFont="1" applyFill="1" applyBorder="1" applyAlignment="1">
      <alignment horizontal="center" vertical="center" wrapText="1"/>
    </xf>
    <xf numFmtId="169" fontId="6" fillId="0" borderId="12" xfId="0" applyNumberFormat="1" applyFont="1" applyFill="1" applyBorder="1" applyAlignment="1">
      <alignment horizontal="center" vertical="center" wrapText="1"/>
    </xf>
    <xf numFmtId="168" fontId="7" fillId="0" borderId="10" xfId="0" applyNumberFormat="1" applyFont="1" applyFill="1" applyBorder="1" applyAlignment="1">
      <alignment horizontal="center" vertical="center" wrapText="1"/>
    </xf>
    <xf numFmtId="168" fontId="7" fillId="0" borderId="10" xfId="0" applyNumberFormat="1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2" fontId="6" fillId="0" borderId="13" xfId="0" applyNumberFormat="1" applyFont="1" applyFill="1" applyBorder="1" applyAlignment="1">
      <alignment horizontal="center" vertical="center" wrapText="1"/>
    </xf>
    <xf numFmtId="169" fontId="6" fillId="0" borderId="19" xfId="0" applyNumberFormat="1" applyFont="1" applyFill="1" applyBorder="1" applyAlignment="1">
      <alignment horizontal="center" vertical="center" wrapText="1"/>
    </xf>
    <xf numFmtId="168" fontId="6" fillId="0" borderId="10" xfId="0" applyNumberFormat="1" applyFont="1" applyFill="1" applyBorder="1" applyAlignment="1">
      <alignment vertical="center" wrapText="1"/>
    </xf>
    <xf numFmtId="49" fontId="27" fillId="0" borderId="13" xfId="54" applyNumberFormat="1" applyFont="1" applyFill="1" applyBorder="1" applyAlignment="1">
      <alignment horizontal="center" vertical="center"/>
    </xf>
    <xf numFmtId="0" fontId="28" fillId="0" borderId="13" xfId="54" applyFont="1" applyFill="1" applyBorder="1" applyAlignment="1">
      <alignment horizontal="center" vertical="center" wrapText="1"/>
    </xf>
    <xf numFmtId="2" fontId="27" fillId="0" borderId="13" xfId="0" applyNumberFormat="1" applyFont="1" applyFill="1" applyBorder="1" applyAlignment="1">
      <alignment horizontal="center" vertical="center" wrapText="1"/>
    </xf>
    <xf numFmtId="49" fontId="27" fillId="0" borderId="10" xfId="54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175" fontId="6" fillId="0" borderId="0" xfId="37" applyNumberFormat="1" applyFont="1" applyFill="1" applyAlignment="1">
      <alignment horizontal="center" vertical="center"/>
    </xf>
    <xf numFmtId="0" fontId="7" fillId="0" borderId="14" xfId="37" applyFont="1" applyFill="1" applyBorder="1" applyAlignment="1">
      <alignment horizontal="center" vertical="center" wrapText="1"/>
    </xf>
    <xf numFmtId="0" fontId="7" fillId="0" borderId="13" xfId="37" applyFont="1" applyFill="1" applyBorder="1" applyAlignment="1">
      <alignment horizontal="center" vertical="center" wrapText="1"/>
    </xf>
    <xf numFmtId="0" fontId="32" fillId="0" borderId="0" xfId="37" applyFont="1" applyFill="1" applyBorder="1" applyAlignment="1">
      <alignment horizontal="center"/>
    </xf>
    <xf numFmtId="0" fontId="27" fillId="0" borderId="0" xfId="54" applyFont="1" applyFill="1" applyAlignment="1">
      <alignment horizontal="center" vertical="center"/>
    </xf>
    <xf numFmtId="0" fontId="7" fillId="0" borderId="17" xfId="37" applyFont="1" applyFill="1" applyBorder="1" applyAlignment="1">
      <alignment horizontal="center" vertical="center" wrapText="1"/>
    </xf>
    <xf numFmtId="0" fontId="7" fillId="0" borderId="11" xfId="37" applyFont="1" applyFill="1" applyBorder="1" applyAlignment="1">
      <alignment horizontal="center" vertical="center" wrapText="1"/>
    </xf>
    <xf numFmtId="0" fontId="7" fillId="0" borderId="14" xfId="37" applyFont="1" applyFill="1" applyBorder="1" applyAlignment="1">
      <alignment horizontal="center" vertical="center" wrapText="1"/>
    </xf>
    <xf numFmtId="0" fontId="7" fillId="0" borderId="13" xfId="37" applyFont="1" applyFill="1" applyBorder="1" applyAlignment="1">
      <alignment horizontal="center" vertical="center" wrapText="1"/>
    </xf>
    <xf numFmtId="0" fontId="32" fillId="0" borderId="0" xfId="37" applyFont="1" applyFill="1" applyBorder="1" applyAlignment="1">
      <alignment horizontal="center"/>
    </xf>
    <xf numFmtId="0" fontId="32" fillId="0" borderId="0" xfId="37" applyFont="1" applyFill="1" applyAlignment="1">
      <alignment horizontal="center" wrapText="1"/>
    </xf>
    <xf numFmtId="0" fontId="27" fillId="0" borderId="0" xfId="54" applyFont="1" applyFill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7" fillId="0" borderId="12" xfId="37" applyFont="1" applyFill="1" applyBorder="1" applyAlignment="1">
      <alignment horizontal="center" vertical="center" wrapText="1"/>
    </xf>
    <xf numFmtId="0" fontId="7" fillId="0" borderId="15" xfId="37" applyFont="1" applyFill="1" applyBorder="1" applyAlignment="1">
      <alignment horizontal="center" vertical="center" wrapText="1"/>
    </xf>
    <xf numFmtId="0" fontId="7" fillId="0" borderId="17" xfId="37" applyFont="1" applyFill="1" applyBorder="1" applyAlignment="1">
      <alignment horizontal="center" vertical="center" wrapText="1"/>
    </xf>
    <xf numFmtId="0" fontId="7" fillId="0" borderId="18" xfId="37" applyFont="1" applyFill="1" applyBorder="1" applyAlignment="1">
      <alignment horizontal="center" vertical="center" wrapText="1"/>
    </xf>
    <xf numFmtId="0" fontId="7" fillId="0" borderId="19" xfId="37" applyFont="1" applyFill="1" applyBorder="1" applyAlignment="1">
      <alignment horizontal="center" vertical="center" wrapText="1"/>
    </xf>
    <xf numFmtId="0" fontId="7" fillId="0" borderId="16" xfId="37" applyFont="1" applyFill="1" applyBorder="1" applyAlignment="1">
      <alignment horizontal="center" vertical="center" wrapText="1"/>
    </xf>
    <xf numFmtId="49" fontId="27" fillId="24" borderId="10" xfId="54" applyNumberFormat="1" applyFont="1" applyFill="1" applyBorder="1" applyAlignment="1">
      <alignment horizontal="center" vertical="center"/>
    </xf>
    <xf numFmtId="0" fontId="27" fillId="24" borderId="10" xfId="54" applyFont="1" applyFill="1" applyBorder="1" applyAlignment="1">
      <alignment horizontal="left" vertical="center" wrapText="1"/>
    </xf>
    <xf numFmtId="0" fontId="6" fillId="24" borderId="10" xfId="0" applyFont="1" applyFill="1" applyBorder="1" applyAlignment="1">
      <alignment horizontal="center" vertical="center" wrapText="1"/>
    </xf>
    <xf numFmtId="2" fontId="6" fillId="24" borderId="10" xfId="0" applyNumberFormat="1" applyFont="1" applyFill="1" applyBorder="1" applyAlignment="1">
      <alignment horizontal="center" vertical="center" wrapText="1"/>
    </xf>
    <xf numFmtId="2" fontId="27" fillId="24" borderId="10" xfId="0" applyNumberFormat="1" applyFont="1" applyFill="1" applyBorder="1" applyAlignment="1">
      <alignment horizontal="center" vertical="center" wrapText="1"/>
    </xf>
    <xf numFmtId="9" fontId="7" fillId="24" borderId="10" xfId="104" applyNumberFormat="1" applyFont="1" applyFill="1" applyBorder="1" applyAlignment="1">
      <alignment horizontal="center" vertical="center" wrapText="1"/>
    </xf>
    <xf numFmtId="169" fontId="6" fillId="24" borderId="12" xfId="0" applyNumberFormat="1" applyFont="1" applyFill="1" applyBorder="1" applyAlignment="1">
      <alignment horizontal="center" vertical="center" wrapText="1"/>
    </xf>
    <xf numFmtId="9" fontId="6" fillId="24" borderId="10" xfId="108" applyFont="1" applyFill="1" applyBorder="1"/>
    <xf numFmtId="0" fontId="6" fillId="24" borderId="0" xfId="37" applyFont="1" applyFill="1"/>
    <xf numFmtId="172" fontId="7" fillId="24" borderId="0" xfId="37" applyNumberFormat="1" applyFont="1" applyFill="1"/>
    <xf numFmtId="0" fontId="27" fillId="24" borderId="10" xfId="0" applyFont="1" applyFill="1" applyBorder="1" applyAlignment="1">
      <alignment vertical="center" wrapText="1"/>
    </xf>
    <xf numFmtId="4" fontId="6" fillId="24" borderId="10" xfId="110" applyNumberFormat="1" applyFont="1" applyFill="1" applyBorder="1" applyAlignment="1">
      <alignment horizontal="center" vertical="center" wrapText="1"/>
    </xf>
    <xf numFmtId="0" fontId="36" fillId="24" borderId="10" xfId="0" applyFont="1" applyFill="1" applyBorder="1" applyAlignment="1">
      <alignment vertical="center" wrapText="1"/>
    </xf>
    <xf numFmtId="2" fontId="6" fillId="24" borderId="10" xfId="109" applyNumberFormat="1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horizontal="left" vertical="center" wrapText="1"/>
    </xf>
    <xf numFmtId="0" fontId="27" fillId="24" borderId="10" xfId="56" applyFont="1" applyFill="1" applyBorder="1" applyAlignment="1">
      <alignment horizontal="left" vertical="center" wrapText="1"/>
    </xf>
    <xf numFmtId="4" fontId="6" fillId="24" borderId="10" xfId="110" applyNumberFormat="1" applyFont="1" applyFill="1" applyBorder="1" applyAlignment="1">
      <alignment horizontal="center" vertical="center"/>
    </xf>
    <xf numFmtId="171" fontId="6" fillId="24" borderId="10" xfId="109" applyNumberFormat="1" applyFont="1" applyFill="1" applyBorder="1" applyAlignment="1">
      <alignment horizontal="center" vertical="center"/>
    </xf>
    <xf numFmtId="0" fontId="27" fillId="24" borderId="10" xfId="56" applyFont="1" applyFill="1" applyBorder="1" applyAlignment="1">
      <alignment horizontal="center" vertical="center" wrapText="1"/>
    </xf>
    <xf numFmtId="2" fontId="7" fillId="0" borderId="0" xfId="37" applyNumberFormat="1" applyFont="1" applyFill="1"/>
  </cellXfs>
  <cellStyles count="11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" xfId="10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 5" xfId="110"/>
    <cellStyle name="Обычный 12" xfId="109"/>
    <cellStyle name="Обычный 12 2" xfId="47"/>
    <cellStyle name="Обычный 2" xfId="36"/>
    <cellStyle name="Обычный 27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108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1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66"/>
      <color rgb="FFFF3399"/>
      <color rgb="FFC9E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8"/>
  <sheetViews>
    <sheetView tabSelected="1" view="pageBreakPreview" topLeftCell="A13" zoomScale="55" zoomScaleNormal="55" zoomScaleSheetLayoutView="55" workbookViewId="0">
      <pane ySplit="7" topLeftCell="A47" activePane="bottomLeft" state="frozen"/>
      <selection activeCell="A13" sqref="A13"/>
      <selection pane="bottomLeft" activeCell="E52" sqref="E52"/>
    </sheetView>
  </sheetViews>
  <sheetFormatPr defaultRowHeight="15.75" x14ac:dyDescent="0.25"/>
  <cols>
    <col min="1" max="1" width="9" style="1"/>
    <col min="2" max="2" width="45.25" style="11" customWidth="1"/>
    <col min="3" max="3" width="18.875" style="1" customWidth="1"/>
    <col min="4" max="6" width="19.625" style="1" customWidth="1"/>
    <col min="7" max="15" width="18.25" style="12" customWidth="1"/>
    <col min="16" max="16" width="18.25" style="14" customWidth="1"/>
    <col min="17" max="21" width="15.75" style="12" customWidth="1"/>
    <col min="22" max="22" width="0.25" style="12" customWidth="1"/>
    <col min="23" max="23" width="12.125" style="10" customWidth="1"/>
    <col min="24" max="24" width="10.625" style="1" customWidth="1"/>
    <col min="25" max="25" width="22.75" style="1" customWidth="1"/>
    <col min="26" max="63" width="10.625" style="1" customWidth="1"/>
    <col min="64" max="64" width="12.125" style="1" customWidth="1"/>
    <col min="65" max="65" width="11.5" style="1" customWidth="1"/>
    <col min="66" max="66" width="14.125" style="1" customWidth="1"/>
    <col min="67" max="67" width="15.125" style="1" customWidth="1"/>
    <col min="68" max="68" width="13" style="1" customWidth="1"/>
    <col min="69" max="69" width="11.75" style="1" customWidth="1"/>
    <col min="70" max="70" width="17.5" style="1" customWidth="1"/>
    <col min="71" max="16384" width="9" style="1"/>
  </cols>
  <sheetData>
    <row r="1" spans="1:24" ht="18.75" x14ac:dyDescent="0.25">
      <c r="B1" s="1"/>
      <c r="G1" s="1"/>
      <c r="H1" s="1"/>
      <c r="I1" s="1"/>
      <c r="J1" s="1"/>
      <c r="K1" s="1"/>
      <c r="L1" s="1"/>
      <c r="M1" s="1"/>
      <c r="N1" s="1"/>
      <c r="O1" s="1"/>
      <c r="P1" s="17"/>
      <c r="Q1" s="1"/>
      <c r="R1" s="1"/>
      <c r="S1" s="1"/>
      <c r="T1" s="1"/>
      <c r="U1" s="1"/>
      <c r="V1" s="7" t="s">
        <v>252</v>
      </c>
      <c r="W1" s="3"/>
    </row>
    <row r="2" spans="1:24" ht="18.75" x14ac:dyDescent="0.3">
      <c r="B2" s="1"/>
      <c r="G2" s="1"/>
      <c r="H2" s="1"/>
      <c r="I2" s="1"/>
      <c r="J2" s="1"/>
      <c r="K2" s="1"/>
      <c r="L2" s="1"/>
      <c r="M2" s="1"/>
      <c r="N2" s="1"/>
      <c r="O2" s="1"/>
      <c r="P2" s="17"/>
      <c r="Q2" s="1"/>
      <c r="R2" s="1"/>
      <c r="S2" s="1"/>
      <c r="T2" s="1"/>
      <c r="U2" s="1"/>
      <c r="V2" s="8" t="s">
        <v>0</v>
      </c>
      <c r="W2" s="3"/>
    </row>
    <row r="3" spans="1:24" ht="18.75" x14ac:dyDescent="0.3">
      <c r="B3" s="1"/>
      <c r="G3" s="1"/>
      <c r="H3" s="1"/>
      <c r="I3" s="1"/>
      <c r="J3" s="1"/>
      <c r="K3" s="1"/>
      <c r="L3" s="1"/>
      <c r="M3" s="1"/>
      <c r="N3" s="1"/>
      <c r="O3" s="1"/>
      <c r="P3" s="17"/>
      <c r="Q3" s="1"/>
      <c r="R3" s="1"/>
      <c r="S3" s="1"/>
      <c r="T3" s="1"/>
      <c r="U3" s="1"/>
      <c r="V3" s="8" t="s">
        <v>250</v>
      </c>
      <c r="W3" s="3"/>
    </row>
    <row r="4" spans="1:24" s="2" customFormat="1" ht="18.75" x14ac:dyDescent="0.3">
      <c r="A4" s="66" t="s">
        <v>251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15"/>
    </row>
    <row r="5" spans="1:24" s="2" customFormat="1" ht="18.75" customHeight="1" x14ac:dyDescent="0.3">
      <c r="A5" s="67" t="s">
        <v>269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"/>
      <c r="X5" s="6"/>
    </row>
    <row r="6" spans="1:24" s="2" customFormat="1" ht="18.75" x14ac:dyDescent="0.3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18"/>
      <c r="Q6" s="22"/>
      <c r="R6" s="60"/>
      <c r="S6" s="60"/>
      <c r="T6" s="22"/>
      <c r="U6" s="22"/>
      <c r="V6" s="22"/>
      <c r="W6" s="22"/>
    </row>
    <row r="7" spans="1:24" s="2" customFormat="1" ht="18.75" customHeight="1" x14ac:dyDescent="0.3">
      <c r="A7" s="67" t="s">
        <v>242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"/>
    </row>
    <row r="8" spans="1:24" x14ac:dyDescent="0.25">
      <c r="A8" s="68" t="s">
        <v>240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9"/>
    </row>
    <row r="9" spans="1:24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61"/>
      <c r="S9" s="61"/>
      <c r="T9" s="23"/>
      <c r="U9" s="23"/>
      <c r="V9" s="23"/>
      <c r="W9" s="23"/>
    </row>
    <row r="10" spans="1:24" ht="18.75" x14ac:dyDescent="0.3">
      <c r="A10" s="69" t="s">
        <v>268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5"/>
    </row>
    <row r="11" spans="1:24" ht="18.75" x14ac:dyDescent="0.3">
      <c r="B11" s="1"/>
      <c r="G11" s="1"/>
      <c r="H11" s="1"/>
      <c r="I11" s="1"/>
      <c r="J11" s="1"/>
      <c r="K11" s="1"/>
      <c r="L11" s="1"/>
      <c r="M11" s="1"/>
      <c r="N11" s="1"/>
      <c r="O11" s="1"/>
      <c r="P11" s="17"/>
      <c r="Q11" s="1"/>
      <c r="R11" s="1"/>
      <c r="S11" s="1"/>
      <c r="T11" s="1"/>
      <c r="U11" s="1"/>
      <c r="V11" s="1"/>
      <c r="W11" s="8"/>
    </row>
    <row r="12" spans="1:24" x14ac:dyDescent="0.25">
      <c r="A12" s="68" t="s">
        <v>241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9"/>
    </row>
    <row r="13" spans="1:24" x14ac:dyDescent="0.25">
      <c r="I13" s="21"/>
      <c r="J13" s="21"/>
      <c r="L13" s="25"/>
    </row>
    <row r="14" spans="1:24" x14ac:dyDescent="0.25">
      <c r="A14" s="4"/>
      <c r="J14" s="21"/>
    </row>
    <row r="15" spans="1:24" ht="66.75" customHeight="1" x14ac:dyDescent="0.25">
      <c r="A15" s="63" t="s">
        <v>9</v>
      </c>
      <c r="B15" s="63" t="s">
        <v>8</v>
      </c>
      <c r="C15" s="63" t="s">
        <v>265</v>
      </c>
      <c r="D15" s="63" t="s">
        <v>10</v>
      </c>
      <c r="E15" s="63" t="s">
        <v>270</v>
      </c>
      <c r="F15" s="63" t="s">
        <v>271</v>
      </c>
      <c r="G15" s="70" t="s">
        <v>1</v>
      </c>
      <c r="H15" s="75"/>
      <c r="I15" s="75"/>
      <c r="J15" s="75"/>
      <c r="K15" s="75"/>
      <c r="L15" s="75"/>
      <c r="M15" s="75"/>
      <c r="N15" s="75"/>
      <c r="O15" s="75"/>
      <c r="P15" s="71"/>
      <c r="Q15" s="63" t="s">
        <v>239</v>
      </c>
      <c r="R15" s="62"/>
      <c r="S15" s="62"/>
      <c r="T15" s="70" t="s">
        <v>11</v>
      </c>
      <c r="U15" s="71"/>
      <c r="V15" s="72" t="s">
        <v>2</v>
      </c>
      <c r="W15" s="63" t="s">
        <v>2</v>
      </c>
    </row>
    <row r="16" spans="1:24" ht="24.75" customHeight="1" x14ac:dyDescent="0.25">
      <c r="A16" s="64"/>
      <c r="B16" s="64"/>
      <c r="C16" s="64"/>
      <c r="D16" s="64"/>
      <c r="E16" s="64"/>
      <c r="F16" s="64"/>
      <c r="G16" s="70" t="s">
        <v>7</v>
      </c>
      <c r="H16" s="71"/>
      <c r="I16" s="70" t="s">
        <v>243</v>
      </c>
      <c r="J16" s="71"/>
      <c r="K16" s="70" t="s">
        <v>244</v>
      </c>
      <c r="L16" s="71"/>
      <c r="M16" s="70" t="s">
        <v>253</v>
      </c>
      <c r="N16" s="71"/>
      <c r="O16" s="70" t="s">
        <v>245</v>
      </c>
      <c r="P16" s="71"/>
      <c r="Q16" s="64"/>
      <c r="R16" s="58"/>
      <c r="S16" s="58"/>
      <c r="T16" s="63" t="s">
        <v>3</v>
      </c>
      <c r="U16" s="63" t="s">
        <v>4</v>
      </c>
      <c r="V16" s="73"/>
      <c r="W16" s="64"/>
    </row>
    <row r="17" spans="1:25" ht="250.5" customHeight="1" x14ac:dyDescent="0.4">
      <c r="A17" s="65"/>
      <c r="B17" s="65"/>
      <c r="C17" s="65"/>
      <c r="D17" s="65"/>
      <c r="E17" s="65"/>
      <c r="F17" s="65"/>
      <c r="G17" s="26" t="s">
        <v>5</v>
      </c>
      <c r="H17" s="26" t="s">
        <v>6</v>
      </c>
      <c r="I17" s="26" t="s">
        <v>5</v>
      </c>
      <c r="J17" s="26" t="s">
        <v>6</v>
      </c>
      <c r="K17" s="26" t="s">
        <v>5</v>
      </c>
      <c r="L17" s="26" t="s">
        <v>6</v>
      </c>
      <c r="M17" s="26" t="s">
        <v>5</v>
      </c>
      <c r="N17" s="26" t="s">
        <v>6</v>
      </c>
      <c r="O17" s="26" t="s">
        <v>5</v>
      </c>
      <c r="P17" s="27" t="s">
        <v>6</v>
      </c>
      <c r="Q17" s="65"/>
      <c r="R17" s="59"/>
      <c r="S17" s="59"/>
      <c r="T17" s="65"/>
      <c r="U17" s="65"/>
      <c r="V17" s="74"/>
      <c r="W17" s="65"/>
      <c r="Y17" s="16"/>
    </row>
    <row r="18" spans="1:25" ht="16.5" customHeight="1" x14ac:dyDescent="0.25">
      <c r="A18" s="26">
        <v>1</v>
      </c>
      <c r="B18" s="26">
        <f>A18+1</f>
        <v>2</v>
      </c>
      <c r="C18" s="26">
        <f t="shared" ref="C18" si="0">B18+1</f>
        <v>3</v>
      </c>
      <c r="D18" s="26">
        <v>4</v>
      </c>
      <c r="E18" s="26">
        <f t="shared" ref="E18" si="1">D18+1</f>
        <v>5</v>
      </c>
      <c r="F18" s="26">
        <f t="shared" ref="F18" si="2">E18+1</f>
        <v>6</v>
      </c>
      <c r="G18" s="26">
        <f>F18+1</f>
        <v>7</v>
      </c>
      <c r="H18" s="26">
        <f>G18+1</f>
        <v>8</v>
      </c>
      <c r="I18" s="26">
        <f>H18+1</f>
        <v>9</v>
      </c>
      <c r="J18" s="26">
        <f t="shared" ref="J18" si="3">I18+1</f>
        <v>10</v>
      </c>
      <c r="K18" s="26">
        <f t="shared" ref="K18" si="4">J18+1</f>
        <v>11</v>
      </c>
      <c r="L18" s="26">
        <f t="shared" ref="L18" si="5">K18+1</f>
        <v>12</v>
      </c>
      <c r="M18" s="26">
        <f>L18+1</f>
        <v>13</v>
      </c>
      <c r="N18" s="26">
        <f t="shared" ref="N18" si="6">M18+1</f>
        <v>14</v>
      </c>
      <c r="O18" s="26">
        <f t="shared" ref="O18" si="7">N18+1</f>
        <v>15</v>
      </c>
      <c r="P18" s="27">
        <f t="shared" ref="P18" si="8">O18+1</f>
        <v>16</v>
      </c>
      <c r="Q18" s="26">
        <f>P18+1</f>
        <v>17</v>
      </c>
      <c r="R18" s="26"/>
      <c r="S18" s="26"/>
      <c r="T18" s="26">
        <f>Q18+1</f>
        <v>18</v>
      </c>
      <c r="U18" s="26">
        <f>T18+1</f>
        <v>19</v>
      </c>
      <c r="V18" s="26">
        <f t="shared" ref="V18" si="9">U18+1</f>
        <v>20</v>
      </c>
      <c r="W18" s="26">
        <v>20</v>
      </c>
    </row>
    <row r="19" spans="1:25" s="4" customFormat="1" ht="33" customHeight="1" x14ac:dyDescent="0.25">
      <c r="A19" s="28" t="s">
        <v>16</v>
      </c>
      <c r="B19" s="29" t="s">
        <v>17</v>
      </c>
      <c r="C19" s="30" t="s">
        <v>14</v>
      </c>
      <c r="D19" s="31">
        <f>SUM(D20,D27,D35,D41)</f>
        <v>25969.390208839999</v>
      </c>
      <c r="E19" s="31">
        <f t="shared" ref="E19:Q19" si="10">SUM(E20,E27,E35,E41)</f>
        <v>1088.07906527</v>
      </c>
      <c r="F19" s="31">
        <f t="shared" si="10"/>
        <v>24878.791143570001</v>
      </c>
      <c r="G19" s="31">
        <f>SUM(G20,G27,G35,G41)</f>
        <v>0</v>
      </c>
      <c r="H19" s="31">
        <f>SUM(H20,H27,H35,H41)</f>
        <v>40.616303179999996</v>
      </c>
      <c r="I19" s="31">
        <f t="shared" si="10"/>
        <v>0</v>
      </c>
      <c r="J19" s="31">
        <f>SUM(J20,J27,J35,J41)</f>
        <v>40.616303179999996</v>
      </c>
      <c r="K19" s="31">
        <f t="shared" si="10"/>
        <v>0</v>
      </c>
      <c r="L19" s="31">
        <f t="shared" si="10"/>
        <v>0</v>
      </c>
      <c r="M19" s="31">
        <f t="shared" si="10"/>
        <v>0</v>
      </c>
      <c r="N19" s="31">
        <f t="shared" si="10"/>
        <v>0</v>
      </c>
      <c r="O19" s="31">
        <f t="shared" si="10"/>
        <v>0</v>
      </c>
      <c r="P19" s="32">
        <f t="shared" si="10"/>
        <v>0</v>
      </c>
      <c r="Q19" s="31">
        <f t="shared" si="10"/>
        <v>24825.654937179999</v>
      </c>
      <c r="R19" s="31">
        <f>F19-J19</f>
        <v>24838.174840390002</v>
      </c>
      <c r="S19" s="31">
        <f>Q19-R19</f>
        <v>-12.519903210002667</v>
      </c>
      <c r="T19" s="31">
        <f>SUM(T20,T27,T35,T41)</f>
        <v>40.616303179999996</v>
      </c>
      <c r="U19" s="33" t="str">
        <f>IF(I19=0,"-",T19/I19)</f>
        <v>-</v>
      </c>
      <c r="V19" s="34"/>
      <c r="W19" s="35"/>
      <c r="X19" s="95"/>
      <c r="Y19" s="20"/>
    </row>
    <row r="20" spans="1:25" ht="14.25" customHeight="1" x14ac:dyDescent="0.25">
      <c r="A20" s="28" t="s">
        <v>18</v>
      </c>
      <c r="B20" s="29" t="s">
        <v>19</v>
      </c>
      <c r="C20" s="36" t="s">
        <v>14</v>
      </c>
      <c r="D20" s="37">
        <f t="shared" ref="D20:F20" si="11">SUM(D21:D26)</f>
        <v>25415.378846939999</v>
      </c>
      <c r="E20" s="37">
        <f t="shared" si="11"/>
        <v>902.56789978000006</v>
      </c>
      <c r="F20" s="37">
        <f t="shared" si="11"/>
        <v>24510.29094716</v>
      </c>
      <c r="G20" s="37">
        <f>SUM(G21:G26)</f>
        <v>0</v>
      </c>
      <c r="H20" s="37">
        <f t="shared" ref="H20" si="12">SUM(H21:H26)</f>
        <v>23.092690439999998</v>
      </c>
      <c r="I20" s="37">
        <f t="shared" ref="I20" si="13">SUM(I21:I26)</f>
        <v>0</v>
      </c>
      <c r="J20" s="37">
        <f t="shared" ref="J20:K20" si="14">SUM(J21:J26)</f>
        <v>23.092690439999998</v>
      </c>
      <c r="K20" s="37">
        <f t="shared" si="14"/>
        <v>0</v>
      </c>
      <c r="L20" s="37">
        <f t="shared" ref="L20:P20" si="15">SUM(L21:L26)</f>
        <v>0</v>
      </c>
      <c r="M20" s="37">
        <f t="shared" si="15"/>
        <v>0</v>
      </c>
      <c r="N20" s="37">
        <f t="shared" si="15"/>
        <v>0</v>
      </c>
      <c r="O20" s="37">
        <f t="shared" si="15"/>
        <v>0</v>
      </c>
      <c r="P20" s="38">
        <f t="shared" si="15"/>
        <v>0</v>
      </c>
      <c r="Q20" s="37">
        <f t="shared" ref="Q20:T20" si="16">SUM(Q21:Q26)</f>
        <v>24487.198256719999</v>
      </c>
      <c r="R20" s="31">
        <f t="shared" ref="R20:R83" si="17">F20-J20</f>
        <v>24487.198256719999</v>
      </c>
      <c r="S20" s="31">
        <f t="shared" ref="S20:S83" si="18">Q20-R20</f>
        <v>0</v>
      </c>
      <c r="T20" s="37">
        <f t="shared" si="16"/>
        <v>23.092690439999998</v>
      </c>
      <c r="U20" s="33" t="str">
        <f t="shared" ref="U20:U81" si="19">IF(I20=0,"-",T20/I20)</f>
        <v>-</v>
      </c>
      <c r="V20" s="39"/>
      <c r="W20" s="40"/>
      <c r="Y20" s="19"/>
    </row>
    <row r="21" spans="1:25" ht="15.75" customHeight="1" x14ac:dyDescent="0.25">
      <c r="A21" s="28" t="s">
        <v>20</v>
      </c>
      <c r="B21" s="29" t="s">
        <v>21</v>
      </c>
      <c r="C21" s="36" t="s">
        <v>14</v>
      </c>
      <c r="D21" s="37">
        <f t="shared" ref="D21:F21" si="20">D44</f>
        <v>35.330600000000004</v>
      </c>
      <c r="E21" s="37">
        <f t="shared" si="20"/>
        <v>5.7054650999999996</v>
      </c>
      <c r="F21" s="37">
        <f t="shared" si="20"/>
        <v>27.105134900000003</v>
      </c>
      <c r="G21" s="37">
        <f t="shared" ref="G21:T21" si="21">G44</f>
        <v>0</v>
      </c>
      <c r="H21" s="37">
        <f t="shared" si="21"/>
        <v>0.57639680000000004</v>
      </c>
      <c r="I21" s="37">
        <f t="shared" si="21"/>
        <v>0</v>
      </c>
      <c r="J21" s="37">
        <f t="shared" si="21"/>
        <v>0.57639680000000004</v>
      </c>
      <c r="K21" s="37">
        <f t="shared" si="21"/>
        <v>0</v>
      </c>
      <c r="L21" s="37">
        <f t="shared" si="21"/>
        <v>0</v>
      </c>
      <c r="M21" s="37">
        <f t="shared" si="21"/>
        <v>0</v>
      </c>
      <c r="N21" s="37">
        <f t="shared" si="21"/>
        <v>0</v>
      </c>
      <c r="O21" s="37">
        <f t="shared" si="21"/>
        <v>0</v>
      </c>
      <c r="P21" s="38">
        <f t="shared" si="21"/>
        <v>0</v>
      </c>
      <c r="Q21" s="37">
        <f t="shared" si="21"/>
        <v>26.528738100000002</v>
      </c>
      <c r="R21" s="31">
        <f t="shared" si="17"/>
        <v>26.528738100000002</v>
      </c>
      <c r="S21" s="31">
        <f t="shared" si="18"/>
        <v>0</v>
      </c>
      <c r="T21" s="37">
        <f t="shared" si="21"/>
        <v>0.57639680000000004</v>
      </c>
      <c r="U21" s="33" t="str">
        <f t="shared" si="19"/>
        <v>-</v>
      </c>
      <c r="V21" s="39"/>
      <c r="W21" s="40"/>
      <c r="Y21" s="19"/>
    </row>
    <row r="22" spans="1:25" ht="31.5" x14ac:dyDescent="0.25">
      <c r="A22" s="28" t="s">
        <v>22</v>
      </c>
      <c r="B22" s="29" t="s">
        <v>23</v>
      </c>
      <c r="C22" s="36" t="s">
        <v>14</v>
      </c>
      <c r="D22" s="37">
        <f t="shared" ref="D22:F22" si="22">D64</f>
        <v>461.36181556000003</v>
      </c>
      <c r="E22" s="37">
        <f t="shared" si="22"/>
        <v>165.48826857</v>
      </c>
      <c r="F22" s="37">
        <f t="shared" si="22"/>
        <v>295.87354699000002</v>
      </c>
      <c r="G22" s="37">
        <f t="shared" ref="G22:T22" si="23">G64</f>
        <v>0</v>
      </c>
      <c r="H22" s="37">
        <f t="shared" si="23"/>
        <v>4.5713523299999999</v>
      </c>
      <c r="I22" s="37">
        <f t="shared" si="23"/>
        <v>0</v>
      </c>
      <c r="J22" s="37">
        <f t="shared" si="23"/>
        <v>4.5713523299999999</v>
      </c>
      <c r="K22" s="37">
        <f t="shared" si="23"/>
        <v>0</v>
      </c>
      <c r="L22" s="37">
        <f t="shared" si="23"/>
        <v>0</v>
      </c>
      <c r="M22" s="37">
        <f t="shared" si="23"/>
        <v>0</v>
      </c>
      <c r="N22" s="37">
        <f t="shared" si="23"/>
        <v>0</v>
      </c>
      <c r="O22" s="37">
        <f t="shared" si="23"/>
        <v>0</v>
      </c>
      <c r="P22" s="38">
        <f t="shared" si="23"/>
        <v>0</v>
      </c>
      <c r="Q22" s="37">
        <f t="shared" si="23"/>
        <v>291.30219466</v>
      </c>
      <c r="R22" s="31">
        <f t="shared" si="17"/>
        <v>291.30219466</v>
      </c>
      <c r="S22" s="31">
        <f t="shared" si="18"/>
        <v>0</v>
      </c>
      <c r="T22" s="37">
        <f t="shared" si="23"/>
        <v>4.5713523299999999</v>
      </c>
      <c r="U22" s="33" t="str">
        <f t="shared" si="19"/>
        <v>-</v>
      </c>
      <c r="V22" s="39"/>
      <c r="W22" s="40"/>
      <c r="Y22" s="19"/>
    </row>
    <row r="23" spans="1:25" ht="63" x14ac:dyDescent="0.25">
      <c r="A23" s="28" t="s">
        <v>24</v>
      </c>
      <c r="B23" s="29" t="s">
        <v>25</v>
      </c>
      <c r="C23" s="36" t="s">
        <v>14</v>
      </c>
      <c r="D23" s="37">
        <f t="shared" ref="D23:F23" si="24">D79</f>
        <v>24918.202731379999</v>
      </c>
      <c r="E23" s="37">
        <f t="shared" si="24"/>
        <v>730.93231610999999</v>
      </c>
      <c r="F23" s="37">
        <f t="shared" si="24"/>
        <v>24187.270415269999</v>
      </c>
      <c r="G23" s="37">
        <f t="shared" ref="G23:H23" si="25">G79</f>
        <v>0</v>
      </c>
      <c r="H23" s="37">
        <f t="shared" si="25"/>
        <v>17.903091309999997</v>
      </c>
      <c r="I23" s="37">
        <f t="shared" ref="I23" si="26">I79</f>
        <v>0</v>
      </c>
      <c r="J23" s="37">
        <f t="shared" ref="J23:K23" si="27">J79</f>
        <v>17.903091309999997</v>
      </c>
      <c r="K23" s="37">
        <f t="shared" si="27"/>
        <v>0</v>
      </c>
      <c r="L23" s="37">
        <f t="shared" ref="L23:P23" si="28">L79</f>
        <v>0</v>
      </c>
      <c r="M23" s="37">
        <f t="shared" si="28"/>
        <v>0</v>
      </c>
      <c r="N23" s="37">
        <f t="shared" si="28"/>
        <v>0</v>
      </c>
      <c r="O23" s="37">
        <f t="shared" si="28"/>
        <v>0</v>
      </c>
      <c r="P23" s="38">
        <f t="shared" si="28"/>
        <v>0</v>
      </c>
      <c r="Q23" s="37">
        <f t="shared" ref="Q23:T23" si="29">Q79</f>
        <v>24169.367323959999</v>
      </c>
      <c r="R23" s="31">
        <f t="shared" si="17"/>
        <v>24169.367323959999</v>
      </c>
      <c r="S23" s="31">
        <f t="shared" si="18"/>
        <v>0</v>
      </c>
      <c r="T23" s="37">
        <f t="shared" si="29"/>
        <v>17.903091309999997</v>
      </c>
      <c r="U23" s="33" t="str">
        <f t="shared" si="19"/>
        <v>-</v>
      </c>
      <c r="V23" s="39"/>
      <c r="W23" s="40"/>
      <c r="Y23" s="19"/>
    </row>
    <row r="24" spans="1:25" ht="31.5" x14ac:dyDescent="0.25">
      <c r="A24" s="28" t="s">
        <v>26</v>
      </c>
      <c r="B24" s="29" t="s">
        <v>27</v>
      </c>
      <c r="C24" s="36" t="s">
        <v>14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8">
        <v>0</v>
      </c>
      <c r="Q24" s="37">
        <v>0</v>
      </c>
      <c r="R24" s="31">
        <f t="shared" si="17"/>
        <v>0</v>
      </c>
      <c r="S24" s="31">
        <f t="shared" si="18"/>
        <v>0</v>
      </c>
      <c r="T24" s="37">
        <v>0</v>
      </c>
      <c r="U24" s="33" t="str">
        <f t="shared" si="19"/>
        <v>-</v>
      </c>
      <c r="V24" s="39"/>
      <c r="W24" s="40"/>
      <c r="Y24" s="19"/>
    </row>
    <row r="25" spans="1:25" ht="47.25" x14ac:dyDescent="0.25">
      <c r="A25" s="28" t="s">
        <v>28</v>
      </c>
      <c r="B25" s="29" t="s">
        <v>29</v>
      </c>
      <c r="C25" s="36" t="s">
        <v>14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8">
        <v>0</v>
      </c>
      <c r="Q25" s="37">
        <v>0</v>
      </c>
      <c r="R25" s="31">
        <f t="shared" si="17"/>
        <v>0</v>
      </c>
      <c r="S25" s="31">
        <f t="shared" si="18"/>
        <v>0</v>
      </c>
      <c r="T25" s="37">
        <v>0</v>
      </c>
      <c r="U25" s="33" t="str">
        <f t="shared" si="19"/>
        <v>-</v>
      </c>
      <c r="V25" s="39"/>
      <c r="W25" s="40"/>
      <c r="Y25" s="19"/>
    </row>
    <row r="26" spans="1:25" x14ac:dyDescent="0.25">
      <c r="A26" s="28" t="s">
        <v>30</v>
      </c>
      <c r="B26" s="29" t="s">
        <v>31</v>
      </c>
      <c r="C26" s="36" t="s">
        <v>14</v>
      </c>
      <c r="D26" s="37">
        <f t="shared" ref="D26:F26" si="30">D86</f>
        <v>0.48370000000000002</v>
      </c>
      <c r="E26" s="37">
        <f t="shared" si="30"/>
        <v>0.44185000000000002</v>
      </c>
      <c r="F26" s="37">
        <f t="shared" si="30"/>
        <v>4.1849999999999998E-2</v>
      </c>
      <c r="G26" s="37">
        <f t="shared" ref="G26:H26" si="31">G86</f>
        <v>0</v>
      </c>
      <c r="H26" s="37">
        <f t="shared" si="31"/>
        <v>4.1849999999999998E-2</v>
      </c>
      <c r="I26" s="37">
        <f t="shared" ref="I26" si="32">I86</f>
        <v>0</v>
      </c>
      <c r="J26" s="37">
        <f t="shared" ref="J26:K26" si="33">J86</f>
        <v>4.1849999999999998E-2</v>
      </c>
      <c r="K26" s="37">
        <f t="shared" si="33"/>
        <v>0</v>
      </c>
      <c r="L26" s="37">
        <f t="shared" ref="L26:P26" si="34">L86</f>
        <v>0</v>
      </c>
      <c r="M26" s="37">
        <f t="shared" si="34"/>
        <v>0</v>
      </c>
      <c r="N26" s="37">
        <f t="shared" si="34"/>
        <v>0</v>
      </c>
      <c r="O26" s="37">
        <f t="shared" si="34"/>
        <v>0</v>
      </c>
      <c r="P26" s="38">
        <f t="shared" si="34"/>
        <v>0</v>
      </c>
      <c r="Q26" s="37">
        <f t="shared" ref="Q26:T26" si="35">Q86</f>
        <v>0</v>
      </c>
      <c r="R26" s="31">
        <f t="shared" si="17"/>
        <v>0</v>
      </c>
      <c r="S26" s="31">
        <f t="shared" si="18"/>
        <v>0</v>
      </c>
      <c r="T26" s="37">
        <f t="shared" si="35"/>
        <v>4.1849999999999998E-2</v>
      </c>
      <c r="U26" s="33" t="str">
        <f t="shared" si="19"/>
        <v>-</v>
      </c>
      <c r="V26" s="39"/>
      <c r="W26" s="40"/>
      <c r="Y26" s="19"/>
    </row>
    <row r="27" spans="1:25" ht="47.25" x14ac:dyDescent="0.25">
      <c r="A27" s="28" t="s">
        <v>32</v>
      </c>
      <c r="B27" s="29" t="s">
        <v>33</v>
      </c>
      <c r="C27" s="36" t="s">
        <v>14</v>
      </c>
      <c r="D27" s="37">
        <f t="shared" ref="D27:F27" si="36">SUM(D28:D34)</f>
        <v>549.59776189999991</v>
      </c>
      <c r="E27" s="37">
        <f t="shared" si="36"/>
        <v>185.51116549</v>
      </c>
      <c r="F27" s="37">
        <f t="shared" si="36"/>
        <v>364.08659640999997</v>
      </c>
      <c r="G27" s="37">
        <f t="shared" ref="G27" si="37">SUM(G28:G34)</f>
        <v>0</v>
      </c>
      <c r="H27" s="37">
        <f>SUM(H28:H34)</f>
        <v>17.003296280000001</v>
      </c>
      <c r="I27" s="37">
        <f t="shared" ref="I27" si="38">SUM(I28:I34)</f>
        <v>0</v>
      </c>
      <c r="J27" s="37">
        <f>SUM(J28:J34)</f>
        <v>17.003296280000001</v>
      </c>
      <c r="K27" s="37">
        <f t="shared" ref="K27" si="39">SUM(K28:K34)</f>
        <v>0</v>
      </c>
      <c r="L27" s="37">
        <f>SUM(L28:L34)</f>
        <v>0</v>
      </c>
      <c r="M27" s="37">
        <f t="shared" ref="M27:P27" si="40">SUM(M28:M34)</f>
        <v>0</v>
      </c>
      <c r="N27" s="37">
        <f t="shared" si="40"/>
        <v>0</v>
      </c>
      <c r="O27" s="37">
        <f t="shared" si="40"/>
        <v>0</v>
      </c>
      <c r="P27" s="38">
        <f t="shared" si="40"/>
        <v>0</v>
      </c>
      <c r="Q27" s="37">
        <f t="shared" ref="Q27:T27" si="41">SUM(Q28:Q34)</f>
        <v>334.56339691999995</v>
      </c>
      <c r="R27" s="31">
        <f t="shared" si="17"/>
        <v>347.08330013</v>
      </c>
      <c r="S27" s="31">
        <f t="shared" si="18"/>
        <v>-12.519903210000052</v>
      </c>
      <c r="T27" s="37">
        <f t="shared" si="41"/>
        <v>17.003296280000001</v>
      </c>
      <c r="U27" s="33" t="str">
        <f t="shared" si="19"/>
        <v>-</v>
      </c>
      <c r="V27" s="39"/>
      <c r="W27" s="40"/>
      <c r="Y27" s="19"/>
    </row>
    <row r="28" spans="1:25" ht="31.5" x14ac:dyDescent="0.25">
      <c r="A28" s="28" t="s">
        <v>34</v>
      </c>
      <c r="B28" s="29" t="s">
        <v>35</v>
      </c>
      <c r="C28" s="36" t="s">
        <v>14</v>
      </c>
      <c r="D28" s="37">
        <f t="shared" ref="D28:F28" si="42">D90</f>
        <v>0</v>
      </c>
      <c r="E28" s="37">
        <f t="shared" si="42"/>
        <v>0</v>
      </c>
      <c r="F28" s="37">
        <f t="shared" si="42"/>
        <v>0</v>
      </c>
      <c r="G28" s="37">
        <f t="shared" ref="G28:H28" si="43">G90</f>
        <v>0</v>
      </c>
      <c r="H28" s="37">
        <f t="shared" si="43"/>
        <v>0</v>
      </c>
      <c r="I28" s="37">
        <f t="shared" ref="I28" si="44">I90</f>
        <v>0</v>
      </c>
      <c r="J28" s="37">
        <f t="shared" ref="J28:K28" si="45">J90</f>
        <v>0</v>
      </c>
      <c r="K28" s="37">
        <f t="shared" si="45"/>
        <v>0</v>
      </c>
      <c r="L28" s="37">
        <f t="shared" ref="L28:P28" si="46">L90</f>
        <v>0</v>
      </c>
      <c r="M28" s="37">
        <f t="shared" si="46"/>
        <v>0</v>
      </c>
      <c r="N28" s="37">
        <f t="shared" si="46"/>
        <v>0</v>
      </c>
      <c r="O28" s="37">
        <f t="shared" si="46"/>
        <v>0</v>
      </c>
      <c r="P28" s="38">
        <f t="shared" si="46"/>
        <v>0</v>
      </c>
      <c r="Q28" s="37">
        <f t="shared" ref="Q28:T28" si="47">Q90</f>
        <v>0</v>
      </c>
      <c r="R28" s="31">
        <f t="shared" si="17"/>
        <v>0</v>
      </c>
      <c r="S28" s="31">
        <f t="shared" si="18"/>
        <v>0</v>
      </c>
      <c r="T28" s="37">
        <f t="shared" si="47"/>
        <v>0</v>
      </c>
      <c r="U28" s="33" t="str">
        <f t="shared" si="19"/>
        <v>-</v>
      </c>
      <c r="V28" s="39"/>
      <c r="W28" s="40"/>
      <c r="Y28" s="19"/>
    </row>
    <row r="29" spans="1:25" ht="29.25" customHeight="1" x14ac:dyDescent="0.25">
      <c r="A29" s="28" t="s">
        <v>36</v>
      </c>
      <c r="B29" s="29" t="s">
        <v>37</v>
      </c>
      <c r="C29" s="36" t="s">
        <v>14</v>
      </c>
      <c r="D29" s="37">
        <f t="shared" ref="D29:F29" si="48">D104</f>
        <v>488.88810224999997</v>
      </c>
      <c r="E29" s="37">
        <f t="shared" si="48"/>
        <v>157.37726781999999</v>
      </c>
      <c r="F29" s="37">
        <f t="shared" si="48"/>
        <v>331.51083442999999</v>
      </c>
      <c r="G29" s="37">
        <f t="shared" ref="G29:H29" si="49">G104</f>
        <v>0</v>
      </c>
      <c r="H29" s="37">
        <f t="shared" si="49"/>
        <v>9.9151998399999997</v>
      </c>
      <c r="I29" s="37">
        <f t="shared" ref="I29" si="50">I104</f>
        <v>0</v>
      </c>
      <c r="J29" s="37">
        <f t="shared" ref="J29:K29" si="51">J104</f>
        <v>9.9151998399999997</v>
      </c>
      <c r="K29" s="37">
        <f t="shared" si="51"/>
        <v>0</v>
      </c>
      <c r="L29" s="37">
        <f t="shared" ref="L29:P29" si="52">L104</f>
        <v>0</v>
      </c>
      <c r="M29" s="37">
        <f t="shared" si="52"/>
        <v>0</v>
      </c>
      <c r="N29" s="37">
        <f t="shared" si="52"/>
        <v>0</v>
      </c>
      <c r="O29" s="37">
        <f t="shared" si="52"/>
        <v>0</v>
      </c>
      <c r="P29" s="38">
        <f t="shared" si="52"/>
        <v>0</v>
      </c>
      <c r="Q29" s="37">
        <f t="shared" ref="Q29:T29" si="53">Q104</f>
        <v>321.59563458999997</v>
      </c>
      <c r="R29" s="31">
        <f t="shared" si="17"/>
        <v>321.59563458999997</v>
      </c>
      <c r="S29" s="31">
        <f t="shared" si="18"/>
        <v>0</v>
      </c>
      <c r="T29" s="37">
        <f t="shared" si="53"/>
        <v>9.9151998399999997</v>
      </c>
      <c r="U29" s="33" t="str">
        <f t="shared" si="19"/>
        <v>-</v>
      </c>
      <c r="V29" s="39"/>
      <c r="W29" s="40"/>
      <c r="Y29" s="19"/>
    </row>
    <row r="30" spans="1:25" ht="31.5" x14ac:dyDescent="0.25">
      <c r="A30" s="28" t="s">
        <v>38</v>
      </c>
      <c r="B30" s="29" t="s">
        <v>39</v>
      </c>
      <c r="C30" s="36" t="s">
        <v>14</v>
      </c>
      <c r="D30" s="37">
        <f t="shared" ref="D30:F30" si="54">D114</f>
        <v>59.333748049999997</v>
      </c>
      <c r="E30" s="37">
        <f t="shared" si="54"/>
        <v>28.133897669999996</v>
      </c>
      <c r="F30" s="37">
        <f t="shared" si="54"/>
        <v>31.199850380000004</v>
      </c>
      <c r="G30" s="37">
        <f t="shared" ref="G30:H30" si="55">G114</f>
        <v>0</v>
      </c>
      <c r="H30" s="37">
        <f t="shared" si="55"/>
        <v>6.6389364400000002</v>
      </c>
      <c r="I30" s="37">
        <f t="shared" ref="I30" si="56">I114</f>
        <v>0</v>
      </c>
      <c r="J30" s="37">
        <f t="shared" ref="J30:K30" si="57">J114</f>
        <v>6.6389364400000002</v>
      </c>
      <c r="K30" s="37">
        <f t="shared" si="57"/>
        <v>0</v>
      </c>
      <c r="L30" s="37">
        <f t="shared" ref="L30:P30" si="58">L114</f>
        <v>0</v>
      </c>
      <c r="M30" s="37">
        <f t="shared" si="58"/>
        <v>0</v>
      </c>
      <c r="N30" s="37">
        <f t="shared" si="58"/>
        <v>0</v>
      </c>
      <c r="O30" s="37">
        <f t="shared" si="58"/>
        <v>0</v>
      </c>
      <c r="P30" s="38">
        <f t="shared" si="58"/>
        <v>0</v>
      </c>
      <c r="Q30" s="37">
        <f t="shared" ref="Q30:T30" si="59">Q114</f>
        <v>12.041010730000004</v>
      </c>
      <c r="R30" s="31">
        <f t="shared" si="17"/>
        <v>24.560913940000006</v>
      </c>
      <c r="S30" s="31">
        <f t="shared" si="18"/>
        <v>-12.519903210000003</v>
      </c>
      <c r="T30" s="37">
        <f t="shared" si="59"/>
        <v>6.6389364400000002</v>
      </c>
      <c r="U30" s="33" t="str">
        <f t="shared" si="19"/>
        <v>-</v>
      </c>
      <c r="V30" s="39"/>
      <c r="W30" s="40"/>
      <c r="Y30" s="19"/>
    </row>
    <row r="31" spans="1:25" ht="47.25" x14ac:dyDescent="0.25">
      <c r="A31" s="28" t="s">
        <v>40</v>
      </c>
      <c r="B31" s="29" t="s">
        <v>41</v>
      </c>
      <c r="C31" s="36" t="s">
        <v>14</v>
      </c>
      <c r="D31" s="37">
        <f t="shared" ref="D31:F31" si="60">D122</f>
        <v>0</v>
      </c>
      <c r="E31" s="37">
        <f t="shared" si="60"/>
        <v>0</v>
      </c>
      <c r="F31" s="37">
        <f t="shared" si="60"/>
        <v>0</v>
      </c>
      <c r="G31" s="37">
        <f t="shared" ref="G31:H31" si="61">G122</f>
        <v>0</v>
      </c>
      <c r="H31" s="37">
        <f t="shared" si="61"/>
        <v>0</v>
      </c>
      <c r="I31" s="37">
        <f t="shared" ref="I31" si="62">I122</f>
        <v>0</v>
      </c>
      <c r="J31" s="37">
        <f t="shared" ref="J31:K31" si="63">J122</f>
        <v>0</v>
      </c>
      <c r="K31" s="37">
        <f t="shared" si="63"/>
        <v>0</v>
      </c>
      <c r="L31" s="37">
        <f t="shared" ref="L31:P31" si="64">L122</f>
        <v>0</v>
      </c>
      <c r="M31" s="37">
        <f t="shared" si="64"/>
        <v>0</v>
      </c>
      <c r="N31" s="37">
        <f t="shared" si="64"/>
        <v>0</v>
      </c>
      <c r="O31" s="37">
        <f t="shared" si="64"/>
        <v>0</v>
      </c>
      <c r="P31" s="38">
        <f t="shared" si="64"/>
        <v>0</v>
      </c>
      <c r="Q31" s="37">
        <f t="shared" ref="Q31:T31" si="65">Q122</f>
        <v>0</v>
      </c>
      <c r="R31" s="31">
        <f t="shared" si="17"/>
        <v>0</v>
      </c>
      <c r="S31" s="31">
        <f t="shared" si="18"/>
        <v>0</v>
      </c>
      <c r="T31" s="37">
        <f t="shared" si="65"/>
        <v>0</v>
      </c>
      <c r="U31" s="33" t="str">
        <f t="shared" si="19"/>
        <v>-</v>
      </c>
      <c r="V31" s="39"/>
      <c r="W31" s="40"/>
      <c r="Y31" s="19"/>
    </row>
    <row r="32" spans="1:25" x14ac:dyDescent="0.25">
      <c r="A32" s="28" t="s">
        <v>42</v>
      </c>
      <c r="B32" s="29" t="s">
        <v>43</v>
      </c>
      <c r="C32" s="36" t="s">
        <v>14</v>
      </c>
      <c r="D32" s="37">
        <f t="shared" ref="D32:F32" si="66">D129</f>
        <v>0</v>
      </c>
      <c r="E32" s="37">
        <f t="shared" si="66"/>
        <v>0</v>
      </c>
      <c r="F32" s="37">
        <f t="shared" si="66"/>
        <v>0</v>
      </c>
      <c r="G32" s="37">
        <f t="shared" ref="G32:H32" si="67">G129</f>
        <v>0</v>
      </c>
      <c r="H32" s="37">
        <f t="shared" si="67"/>
        <v>0</v>
      </c>
      <c r="I32" s="37">
        <f t="shared" ref="I32" si="68">I129</f>
        <v>0</v>
      </c>
      <c r="J32" s="37">
        <f t="shared" ref="J32:K32" si="69">J129</f>
        <v>0</v>
      </c>
      <c r="K32" s="37">
        <f t="shared" si="69"/>
        <v>0</v>
      </c>
      <c r="L32" s="37">
        <f t="shared" ref="L32:P32" si="70">L129</f>
        <v>0</v>
      </c>
      <c r="M32" s="37">
        <f t="shared" si="70"/>
        <v>0</v>
      </c>
      <c r="N32" s="37">
        <f t="shared" si="70"/>
        <v>0</v>
      </c>
      <c r="O32" s="37">
        <f t="shared" si="70"/>
        <v>0</v>
      </c>
      <c r="P32" s="38">
        <f t="shared" si="70"/>
        <v>0</v>
      </c>
      <c r="Q32" s="37">
        <f t="shared" ref="Q32:T32" si="71">Q129</f>
        <v>0</v>
      </c>
      <c r="R32" s="31">
        <f t="shared" si="17"/>
        <v>0</v>
      </c>
      <c r="S32" s="31">
        <f t="shared" si="18"/>
        <v>0</v>
      </c>
      <c r="T32" s="37">
        <f t="shared" si="71"/>
        <v>0</v>
      </c>
      <c r="U32" s="33" t="str">
        <f t="shared" si="19"/>
        <v>-</v>
      </c>
      <c r="V32" s="39"/>
      <c r="W32" s="40"/>
      <c r="Y32" s="19"/>
    </row>
    <row r="33" spans="1:25" ht="47.25" x14ac:dyDescent="0.25">
      <c r="A33" s="28" t="s">
        <v>44</v>
      </c>
      <c r="B33" s="29" t="s">
        <v>29</v>
      </c>
      <c r="C33" s="36" t="s">
        <v>14</v>
      </c>
      <c r="D33" s="37">
        <f t="shared" ref="D33:F33" si="72">D134</f>
        <v>0</v>
      </c>
      <c r="E33" s="37">
        <f t="shared" si="72"/>
        <v>0</v>
      </c>
      <c r="F33" s="37">
        <f t="shared" si="72"/>
        <v>0</v>
      </c>
      <c r="G33" s="37">
        <f t="shared" ref="G33" si="73">G134</f>
        <v>0</v>
      </c>
      <c r="H33" s="37">
        <f>H134</f>
        <v>0</v>
      </c>
      <c r="I33" s="37">
        <f t="shared" ref="I33:I34" si="74">I134</f>
        <v>0</v>
      </c>
      <c r="J33" s="37">
        <f t="shared" ref="J33:K33" si="75">J134</f>
        <v>0</v>
      </c>
      <c r="K33" s="37">
        <f t="shared" si="75"/>
        <v>0</v>
      </c>
      <c r="L33" s="37">
        <f t="shared" ref="L33:P34" si="76">L134</f>
        <v>0</v>
      </c>
      <c r="M33" s="37">
        <f t="shared" si="76"/>
        <v>0</v>
      </c>
      <c r="N33" s="37">
        <f t="shared" si="76"/>
        <v>0</v>
      </c>
      <c r="O33" s="37">
        <f t="shared" si="76"/>
        <v>0</v>
      </c>
      <c r="P33" s="38">
        <f t="shared" si="76"/>
        <v>0</v>
      </c>
      <c r="Q33" s="37">
        <f t="shared" ref="Q33:T33" si="77">Q134</f>
        <v>0</v>
      </c>
      <c r="R33" s="31">
        <f t="shared" si="17"/>
        <v>0</v>
      </c>
      <c r="S33" s="31">
        <f t="shared" si="18"/>
        <v>0</v>
      </c>
      <c r="T33" s="37">
        <f t="shared" si="77"/>
        <v>0</v>
      </c>
      <c r="U33" s="33" t="str">
        <f t="shared" si="19"/>
        <v>-</v>
      </c>
      <c r="V33" s="39"/>
      <c r="W33" s="41"/>
      <c r="Y33" s="19"/>
    </row>
    <row r="34" spans="1:25" x14ac:dyDescent="0.25">
      <c r="A34" s="28" t="s">
        <v>45</v>
      </c>
      <c r="B34" s="29" t="s">
        <v>31</v>
      </c>
      <c r="C34" s="36" t="s">
        <v>14</v>
      </c>
      <c r="D34" s="37">
        <f t="shared" ref="D34:F34" si="78">D135</f>
        <v>1.3759116</v>
      </c>
      <c r="E34" s="37">
        <f t="shared" si="78"/>
        <v>0</v>
      </c>
      <c r="F34" s="37">
        <f t="shared" si="78"/>
        <v>1.3759116</v>
      </c>
      <c r="G34" s="37">
        <f t="shared" ref="G34:H34" si="79">G135</f>
        <v>0</v>
      </c>
      <c r="H34" s="37">
        <f t="shared" si="79"/>
        <v>0.44916</v>
      </c>
      <c r="I34" s="37">
        <f t="shared" si="74"/>
        <v>0</v>
      </c>
      <c r="J34" s="37">
        <f t="shared" ref="J34:K34" si="80">J135</f>
        <v>0.44916</v>
      </c>
      <c r="K34" s="37">
        <f t="shared" si="80"/>
        <v>0</v>
      </c>
      <c r="L34" s="37">
        <f t="shared" ref="L34:O34" si="81">L135</f>
        <v>0</v>
      </c>
      <c r="M34" s="37">
        <f t="shared" si="81"/>
        <v>0</v>
      </c>
      <c r="N34" s="37">
        <f t="shared" si="81"/>
        <v>0</v>
      </c>
      <c r="O34" s="37">
        <f t="shared" si="81"/>
        <v>0</v>
      </c>
      <c r="P34" s="38">
        <f t="shared" si="76"/>
        <v>0</v>
      </c>
      <c r="Q34" s="37">
        <f t="shared" ref="Q34:T34" si="82">Q135</f>
        <v>0.92675160000000001</v>
      </c>
      <c r="R34" s="31">
        <f t="shared" si="17"/>
        <v>0.92675160000000001</v>
      </c>
      <c r="S34" s="31">
        <f t="shared" si="18"/>
        <v>0</v>
      </c>
      <c r="T34" s="37">
        <f t="shared" si="82"/>
        <v>0.44916</v>
      </c>
      <c r="U34" s="33" t="str">
        <f t="shared" si="19"/>
        <v>-</v>
      </c>
      <c r="V34" s="39"/>
      <c r="W34" s="40"/>
      <c r="Y34" s="19"/>
    </row>
    <row r="35" spans="1:25" ht="78.75" x14ac:dyDescent="0.25">
      <c r="A35" s="28" t="s">
        <v>46</v>
      </c>
      <c r="B35" s="29" t="s">
        <v>47</v>
      </c>
      <c r="C35" s="36" t="s">
        <v>14</v>
      </c>
      <c r="D35" s="37">
        <f t="shared" ref="D35:F35" si="83">SUM(D36:D40)</f>
        <v>0</v>
      </c>
      <c r="E35" s="37">
        <f t="shared" si="83"/>
        <v>0</v>
      </c>
      <c r="F35" s="37">
        <f t="shared" si="83"/>
        <v>0</v>
      </c>
      <c r="G35" s="37">
        <f t="shared" ref="G35:H35" si="84">SUM(G36:G40)</f>
        <v>0</v>
      </c>
      <c r="H35" s="37">
        <f t="shared" si="84"/>
        <v>0</v>
      </c>
      <c r="I35" s="37">
        <f t="shared" ref="I35" si="85">SUM(I36:I40)</f>
        <v>0</v>
      </c>
      <c r="J35" s="37">
        <f t="shared" ref="J35:K35" si="86">SUM(J36:J40)</f>
        <v>0</v>
      </c>
      <c r="K35" s="37">
        <f t="shared" si="86"/>
        <v>0</v>
      </c>
      <c r="L35" s="37">
        <f t="shared" ref="L35:P35" si="87">SUM(L36:L40)</f>
        <v>0</v>
      </c>
      <c r="M35" s="37">
        <f t="shared" si="87"/>
        <v>0</v>
      </c>
      <c r="N35" s="37">
        <f t="shared" si="87"/>
        <v>0</v>
      </c>
      <c r="O35" s="37">
        <f t="shared" si="87"/>
        <v>0</v>
      </c>
      <c r="P35" s="38">
        <f t="shared" si="87"/>
        <v>0</v>
      </c>
      <c r="Q35" s="37">
        <f t="shared" ref="Q35:T35" si="88">SUM(Q36:Q40)</f>
        <v>0</v>
      </c>
      <c r="R35" s="31">
        <f t="shared" si="17"/>
        <v>0</v>
      </c>
      <c r="S35" s="31">
        <f t="shared" si="18"/>
        <v>0</v>
      </c>
      <c r="T35" s="37">
        <f t="shared" si="88"/>
        <v>0</v>
      </c>
      <c r="U35" s="33" t="str">
        <f t="shared" si="19"/>
        <v>-</v>
      </c>
      <c r="V35" s="39"/>
      <c r="W35" s="40"/>
      <c r="Y35" s="19"/>
    </row>
    <row r="36" spans="1:25" ht="55.5" customHeight="1" x14ac:dyDescent="0.25">
      <c r="A36" s="28" t="s">
        <v>48</v>
      </c>
      <c r="B36" s="29" t="s">
        <v>37</v>
      </c>
      <c r="C36" s="36" t="s">
        <v>14</v>
      </c>
      <c r="D36" s="37">
        <f t="shared" ref="D36:F36" si="89">D138</f>
        <v>0</v>
      </c>
      <c r="E36" s="37">
        <f t="shared" si="89"/>
        <v>0</v>
      </c>
      <c r="F36" s="37">
        <f t="shared" si="89"/>
        <v>0</v>
      </c>
      <c r="G36" s="37">
        <f t="shared" ref="G36:H36" si="90">G138</f>
        <v>0</v>
      </c>
      <c r="H36" s="37">
        <f t="shared" si="90"/>
        <v>0</v>
      </c>
      <c r="I36" s="37">
        <f t="shared" ref="I36" si="91">I138</f>
        <v>0</v>
      </c>
      <c r="J36" s="37">
        <f t="shared" ref="J36:K36" si="92">J138</f>
        <v>0</v>
      </c>
      <c r="K36" s="37">
        <f t="shared" si="92"/>
        <v>0</v>
      </c>
      <c r="L36" s="37">
        <f t="shared" ref="L36:P36" si="93">L138</f>
        <v>0</v>
      </c>
      <c r="M36" s="37">
        <f t="shared" si="93"/>
        <v>0</v>
      </c>
      <c r="N36" s="37">
        <f t="shared" si="93"/>
        <v>0</v>
      </c>
      <c r="O36" s="37">
        <f t="shared" si="93"/>
        <v>0</v>
      </c>
      <c r="P36" s="38">
        <f t="shared" si="93"/>
        <v>0</v>
      </c>
      <c r="Q36" s="37">
        <f t="shared" ref="Q36:T36" si="94">Q138</f>
        <v>0</v>
      </c>
      <c r="R36" s="31">
        <f t="shared" si="17"/>
        <v>0</v>
      </c>
      <c r="S36" s="31">
        <f t="shared" si="18"/>
        <v>0</v>
      </c>
      <c r="T36" s="37">
        <f t="shared" si="94"/>
        <v>0</v>
      </c>
      <c r="U36" s="33" t="str">
        <f t="shared" si="19"/>
        <v>-</v>
      </c>
      <c r="V36" s="39"/>
      <c r="W36" s="40"/>
      <c r="Y36" s="19"/>
    </row>
    <row r="37" spans="1:25" ht="30.75" customHeight="1" x14ac:dyDescent="0.25">
      <c r="A37" s="28" t="s">
        <v>49</v>
      </c>
      <c r="B37" s="29" t="s">
        <v>50</v>
      </c>
      <c r="C37" s="36" t="s">
        <v>14</v>
      </c>
      <c r="D37" s="37">
        <f t="shared" ref="D37:F37" si="95">D144</f>
        <v>0</v>
      </c>
      <c r="E37" s="37">
        <f t="shared" si="95"/>
        <v>0</v>
      </c>
      <c r="F37" s="37">
        <f t="shared" si="95"/>
        <v>0</v>
      </c>
      <c r="G37" s="37">
        <f t="shared" ref="G37:T37" si="96">G144</f>
        <v>0</v>
      </c>
      <c r="H37" s="37">
        <f t="shared" si="96"/>
        <v>0</v>
      </c>
      <c r="I37" s="37">
        <f t="shared" si="96"/>
        <v>0</v>
      </c>
      <c r="J37" s="37">
        <f t="shared" si="96"/>
        <v>0</v>
      </c>
      <c r="K37" s="37">
        <f t="shared" si="96"/>
        <v>0</v>
      </c>
      <c r="L37" s="37">
        <f t="shared" si="96"/>
        <v>0</v>
      </c>
      <c r="M37" s="37">
        <f t="shared" si="96"/>
        <v>0</v>
      </c>
      <c r="N37" s="37">
        <f t="shared" si="96"/>
        <v>0</v>
      </c>
      <c r="O37" s="37">
        <f t="shared" si="96"/>
        <v>0</v>
      </c>
      <c r="P37" s="38">
        <f t="shared" si="96"/>
        <v>0</v>
      </c>
      <c r="Q37" s="37">
        <f t="shared" si="96"/>
        <v>0</v>
      </c>
      <c r="R37" s="31">
        <f t="shared" si="17"/>
        <v>0</v>
      </c>
      <c r="S37" s="31">
        <f t="shared" si="18"/>
        <v>0</v>
      </c>
      <c r="T37" s="37">
        <f t="shared" si="96"/>
        <v>0</v>
      </c>
      <c r="U37" s="33" t="str">
        <f t="shared" si="19"/>
        <v>-</v>
      </c>
      <c r="V37" s="39"/>
      <c r="W37" s="40"/>
      <c r="Y37" s="19"/>
    </row>
    <row r="38" spans="1:25" ht="78" customHeight="1" x14ac:dyDescent="0.25">
      <c r="A38" s="28" t="s">
        <v>51</v>
      </c>
      <c r="B38" s="29" t="s">
        <v>52</v>
      </c>
      <c r="C38" s="36" t="s">
        <v>14</v>
      </c>
      <c r="D38" s="37">
        <f t="shared" ref="D38:F38" si="97">D151</f>
        <v>0</v>
      </c>
      <c r="E38" s="37">
        <f t="shared" si="97"/>
        <v>0</v>
      </c>
      <c r="F38" s="37">
        <f t="shared" si="97"/>
        <v>0</v>
      </c>
      <c r="G38" s="37">
        <f t="shared" ref="G38:T38" si="98">G151</f>
        <v>0</v>
      </c>
      <c r="H38" s="37">
        <f t="shared" si="98"/>
        <v>0</v>
      </c>
      <c r="I38" s="37">
        <f t="shared" si="98"/>
        <v>0</v>
      </c>
      <c r="J38" s="37">
        <f t="shared" si="98"/>
        <v>0</v>
      </c>
      <c r="K38" s="37">
        <f t="shared" si="98"/>
        <v>0</v>
      </c>
      <c r="L38" s="37">
        <f t="shared" si="98"/>
        <v>0</v>
      </c>
      <c r="M38" s="37">
        <f t="shared" si="98"/>
        <v>0</v>
      </c>
      <c r="N38" s="37">
        <f t="shared" si="98"/>
        <v>0</v>
      </c>
      <c r="O38" s="37">
        <f t="shared" si="98"/>
        <v>0</v>
      </c>
      <c r="P38" s="38">
        <f t="shared" si="98"/>
        <v>0</v>
      </c>
      <c r="Q38" s="37">
        <f t="shared" si="98"/>
        <v>0</v>
      </c>
      <c r="R38" s="31">
        <f t="shared" si="17"/>
        <v>0</v>
      </c>
      <c r="S38" s="31">
        <f t="shared" si="18"/>
        <v>0</v>
      </c>
      <c r="T38" s="37">
        <f t="shared" si="98"/>
        <v>0</v>
      </c>
      <c r="U38" s="33" t="str">
        <f t="shared" si="19"/>
        <v>-</v>
      </c>
      <c r="V38" s="39"/>
      <c r="W38" s="40"/>
      <c r="Y38" s="19"/>
    </row>
    <row r="39" spans="1:25" ht="59.25" customHeight="1" x14ac:dyDescent="0.25">
      <c r="A39" s="28" t="s">
        <v>53</v>
      </c>
      <c r="B39" s="29" t="s">
        <v>29</v>
      </c>
      <c r="C39" s="36" t="s">
        <v>14</v>
      </c>
      <c r="D39" s="37">
        <f t="shared" ref="D39:F39" si="99">D158</f>
        <v>0</v>
      </c>
      <c r="E39" s="37">
        <f t="shared" si="99"/>
        <v>0</v>
      </c>
      <c r="F39" s="37">
        <f t="shared" si="99"/>
        <v>0</v>
      </c>
      <c r="G39" s="37">
        <f t="shared" ref="G39:T41" si="100">G158</f>
        <v>0</v>
      </c>
      <c r="H39" s="37">
        <f t="shared" si="100"/>
        <v>0</v>
      </c>
      <c r="I39" s="37">
        <f t="shared" si="100"/>
        <v>0</v>
      </c>
      <c r="J39" s="37">
        <f t="shared" si="100"/>
        <v>0</v>
      </c>
      <c r="K39" s="37">
        <f t="shared" si="100"/>
        <v>0</v>
      </c>
      <c r="L39" s="37">
        <f t="shared" si="100"/>
        <v>0</v>
      </c>
      <c r="M39" s="37">
        <f t="shared" si="100"/>
        <v>0</v>
      </c>
      <c r="N39" s="37">
        <f t="shared" si="100"/>
        <v>0</v>
      </c>
      <c r="O39" s="37">
        <f t="shared" si="100"/>
        <v>0</v>
      </c>
      <c r="P39" s="38">
        <f t="shared" si="100"/>
        <v>0</v>
      </c>
      <c r="Q39" s="37">
        <f t="shared" si="100"/>
        <v>0</v>
      </c>
      <c r="R39" s="31">
        <f t="shared" si="17"/>
        <v>0</v>
      </c>
      <c r="S39" s="31">
        <f t="shared" si="18"/>
        <v>0</v>
      </c>
      <c r="T39" s="37">
        <f t="shared" si="100"/>
        <v>0</v>
      </c>
      <c r="U39" s="33" t="str">
        <f t="shared" si="19"/>
        <v>-</v>
      </c>
      <c r="V39" s="39"/>
      <c r="W39" s="40"/>
      <c r="Y39" s="19"/>
    </row>
    <row r="40" spans="1:25" x14ac:dyDescent="0.25">
      <c r="A40" s="28" t="s">
        <v>54</v>
      </c>
      <c r="B40" s="29" t="s">
        <v>31</v>
      </c>
      <c r="C40" s="36" t="s">
        <v>14</v>
      </c>
      <c r="D40" s="37">
        <f t="shared" ref="D40:F40" si="101">D159</f>
        <v>0</v>
      </c>
      <c r="E40" s="37">
        <f t="shared" si="101"/>
        <v>0</v>
      </c>
      <c r="F40" s="37">
        <f t="shared" si="101"/>
        <v>0</v>
      </c>
      <c r="G40" s="37">
        <f t="shared" ref="G40:T40" si="102">G159</f>
        <v>0</v>
      </c>
      <c r="H40" s="37">
        <f t="shared" si="102"/>
        <v>0</v>
      </c>
      <c r="I40" s="37">
        <f t="shared" si="102"/>
        <v>0</v>
      </c>
      <c r="J40" s="37">
        <f t="shared" si="102"/>
        <v>0</v>
      </c>
      <c r="K40" s="37">
        <f t="shared" si="102"/>
        <v>0</v>
      </c>
      <c r="L40" s="37">
        <f t="shared" si="102"/>
        <v>0</v>
      </c>
      <c r="M40" s="37">
        <f t="shared" si="102"/>
        <v>0</v>
      </c>
      <c r="N40" s="37">
        <f t="shared" si="102"/>
        <v>0</v>
      </c>
      <c r="O40" s="37">
        <f t="shared" si="102"/>
        <v>0</v>
      </c>
      <c r="P40" s="38">
        <f t="shared" si="100"/>
        <v>0</v>
      </c>
      <c r="Q40" s="37">
        <f t="shared" si="102"/>
        <v>0</v>
      </c>
      <c r="R40" s="31">
        <f t="shared" si="17"/>
        <v>0</v>
      </c>
      <c r="S40" s="31">
        <f t="shared" si="18"/>
        <v>0</v>
      </c>
      <c r="T40" s="37">
        <f t="shared" si="102"/>
        <v>0</v>
      </c>
      <c r="U40" s="33" t="str">
        <f t="shared" si="19"/>
        <v>-</v>
      </c>
      <c r="V40" s="39"/>
      <c r="W40" s="40"/>
      <c r="Y40" s="19"/>
    </row>
    <row r="41" spans="1:25" x14ac:dyDescent="0.25">
      <c r="A41" s="28" t="s">
        <v>55</v>
      </c>
      <c r="B41" s="29" t="s">
        <v>56</v>
      </c>
      <c r="C41" s="36" t="s">
        <v>14</v>
      </c>
      <c r="D41" s="37">
        <f t="shared" ref="D41:F41" si="103">D160</f>
        <v>4.4135999999999997</v>
      </c>
      <c r="E41" s="37">
        <f t="shared" si="103"/>
        <v>0</v>
      </c>
      <c r="F41" s="37">
        <f t="shared" si="103"/>
        <v>4.4135999999999997</v>
      </c>
      <c r="G41" s="37">
        <f t="shared" ref="G41:T41" si="104">G160</f>
        <v>0</v>
      </c>
      <c r="H41" s="37">
        <f t="shared" si="104"/>
        <v>0.52031645999999998</v>
      </c>
      <c r="I41" s="37">
        <f t="shared" si="104"/>
        <v>0</v>
      </c>
      <c r="J41" s="37">
        <f t="shared" si="104"/>
        <v>0.52031645999999998</v>
      </c>
      <c r="K41" s="37">
        <f t="shared" si="104"/>
        <v>0</v>
      </c>
      <c r="L41" s="37">
        <f t="shared" si="104"/>
        <v>0</v>
      </c>
      <c r="M41" s="37">
        <f t="shared" si="104"/>
        <v>0</v>
      </c>
      <c r="N41" s="37">
        <f t="shared" si="104"/>
        <v>0</v>
      </c>
      <c r="O41" s="37">
        <f t="shared" si="104"/>
        <v>0</v>
      </c>
      <c r="P41" s="38">
        <f t="shared" si="100"/>
        <v>0</v>
      </c>
      <c r="Q41" s="37">
        <f t="shared" si="104"/>
        <v>3.8932835399999997</v>
      </c>
      <c r="R41" s="31">
        <f t="shared" si="17"/>
        <v>3.8932835399999997</v>
      </c>
      <c r="S41" s="31">
        <f t="shared" si="18"/>
        <v>0</v>
      </c>
      <c r="T41" s="37">
        <f t="shared" si="104"/>
        <v>0.52031645999999998</v>
      </c>
      <c r="U41" s="33" t="str">
        <f t="shared" si="19"/>
        <v>-</v>
      </c>
      <c r="V41" s="39"/>
      <c r="W41" s="40"/>
      <c r="Y41" s="19"/>
    </row>
    <row r="42" spans="1:25" x14ac:dyDescent="0.25">
      <c r="A42" s="42" t="s">
        <v>12</v>
      </c>
      <c r="B42" s="43" t="s">
        <v>57</v>
      </c>
      <c r="C42" s="36" t="s">
        <v>14</v>
      </c>
      <c r="D42" s="37">
        <f t="shared" ref="D42:T42" si="105">SUM(D43,D89,D137,D160)</f>
        <v>25969.390208839999</v>
      </c>
      <c r="E42" s="37">
        <f t="shared" si="105"/>
        <v>1088.07906527</v>
      </c>
      <c r="F42" s="37">
        <f t="shared" si="105"/>
        <v>24878.791143570001</v>
      </c>
      <c r="G42" s="37">
        <f t="shared" si="105"/>
        <v>0</v>
      </c>
      <c r="H42" s="37">
        <f t="shared" si="105"/>
        <v>40.616303179999996</v>
      </c>
      <c r="I42" s="37">
        <f t="shared" si="105"/>
        <v>0</v>
      </c>
      <c r="J42" s="37">
        <f t="shared" si="105"/>
        <v>40.616303179999996</v>
      </c>
      <c r="K42" s="37">
        <f t="shared" si="105"/>
        <v>0</v>
      </c>
      <c r="L42" s="37">
        <f t="shared" si="105"/>
        <v>0</v>
      </c>
      <c r="M42" s="37">
        <f t="shared" si="105"/>
        <v>0</v>
      </c>
      <c r="N42" s="37">
        <f t="shared" si="105"/>
        <v>0</v>
      </c>
      <c r="O42" s="37">
        <f t="shared" si="105"/>
        <v>0</v>
      </c>
      <c r="P42" s="38">
        <f t="shared" si="105"/>
        <v>0</v>
      </c>
      <c r="Q42" s="37">
        <f t="shared" si="105"/>
        <v>24825.654937179999</v>
      </c>
      <c r="R42" s="31">
        <f t="shared" si="17"/>
        <v>24838.174840390002</v>
      </c>
      <c r="S42" s="31">
        <f t="shared" si="18"/>
        <v>-12.519903210002667</v>
      </c>
      <c r="T42" s="37">
        <f t="shared" si="105"/>
        <v>40.616303179999996</v>
      </c>
      <c r="U42" s="33" t="str">
        <f t="shared" si="19"/>
        <v>-</v>
      </c>
      <c r="V42" s="39"/>
      <c r="W42" s="40"/>
      <c r="Y42" s="19"/>
    </row>
    <row r="43" spans="1:25" ht="92.25" customHeight="1" x14ac:dyDescent="0.25">
      <c r="A43" s="42" t="s">
        <v>58</v>
      </c>
      <c r="B43" s="29" t="s">
        <v>19</v>
      </c>
      <c r="C43" s="36" t="s">
        <v>14</v>
      </c>
      <c r="D43" s="37">
        <f t="shared" ref="D43:T43" si="106">SUM(D44,D64,D79,D84,D85,D86)</f>
        <v>25415.378846939999</v>
      </c>
      <c r="E43" s="37">
        <f t="shared" si="106"/>
        <v>902.56789978000006</v>
      </c>
      <c r="F43" s="37">
        <f t="shared" si="106"/>
        <v>24510.29094716</v>
      </c>
      <c r="G43" s="37">
        <f t="shared" si="106"/>
        <v>0</v>
      </c>
      <c r="H43" s="37">
        <f t="shared" si="106"/>
        <v>23.092690439999998</v>
      </c>
      <c r="I43" s="37">
        <f t="shared" si="106"/>
        <v>0</v>
      </c>
      <c r="J43" s="37">
        <f t="shared" si="106"/>
        <v>23.092690439999998</v>
      </c>
      <c r="K43" s="37">
        <f t="shared" si="106"/>
        <v>0</v>
      </c>
      <c r="L43" s="37">
        <f t="shared" si="106"/>
        <v>0</v>
      </c>
      <c r="M43" s="37">
        <f t="shared" si="106"/>
        <v>0</v>
      </c>
      <c r="N43" s="37">
        <f t="shared" si="106"/>
        <v>0</v>
      </c>
      <c r="O43" s="37">
        <f t="shared" si="106"/>
        <v>0</v>
      </c>
      <c r="P43" s="38">
        <f t="shared" si="106"/>
        <v>0</v>
      </c>
      <c r="Q43" s="37">
        <f t="shared" si="106"/>
        <v>24487.198256719999</v>
      </c>
      <c r="R43" s="31">
        <f t="shared" si="17"/>
        <v>24487.198256719999</v>
      </c>
      <c r="S43" s="31">
        <f t="shared" si="18"/>
        <v>0</v>
      </c>
      <c r="T43" s="37">
        <f t="shared" si="106"/>
        <v>23.092690439999998</v>
      </c>
      <c r="U43" s="33" t="str">
        <f t="shared" si="19"/>
        <v>-</v>
      </c>
      <c r="V43" s="39"/>
      <c r="W43" s="40"/>
      <c r="Y43" s="19"/>
    </row>
    <row r="44" spans="1:25" ht="31.5" x14ac:dyDescent="0.25">
      <c r="A44" s="42" t="s">
        <v>59</v>
      </c>
      <c r="B44" s="29" t="s">
        <v>60</v>
      </c>
      <c r="C44" s="36" t="s">
        <v>14</v>
      </c>
      <c r="D44" s="37">
        <f t="shared" ref="D44:T44" si="107">SUM(D45,D49,D52,D61)</f>
        <v>35.330600000000004</v>
      </c>
      <c r="E44" s="37">
        <f t="shared" si="107"/>
        <v>5.7054650999999996</v>
      </c>
      <c r="F44" s="37">
        <f t="shared" si="107"/>
        <v>27.105134900000003</v>
      </c>
      <c r="G44" s="37">
        <f t="shared" si="107"/>
        <v>0</v>
      </c>
      <c r="H44" s="37">
        <f t="shared" si="107"/>
        <v>0.57639680000000004</v>
      </c>
      <c r="I44" s="37">
        <f t="shared" si="107"/>
        <v>0</v>
      </c>
      <c r="J44" s="37">
        <f t="shared" si="107"/>
        <v>0.57639680000000004</v>
      </c>
      <c r="K44" s="37">
        <f t="shared" si="107"/>
        <v>0</v>
      </c>
      <c r="L44" s="37">
        <f t="shared" si="107"/>
        <v>0</v>
      </c>
      <c r="M44" s="37">
        <f t="shared" si="107"/>
        <v>0</v>
      </c>
      <c r="N44" s="37">
        <f t="shared" si="107"/>
        <v>0</v>
      </c>
      <c r="O44" s="37">
        <f t="shared" si="107"/>
        <v>0</v>
      </c>
      <c r="P44" s="38">
        <f t="shared" si="107"/>
        <v>0</v>
      </c>
      <c r="Q44" s="37">
        <f t="shared" si="107"/>
        <v>26.528738100000002</v>
      </c>
      <c r="R44" s="31">
        <f t="shared" si="17"/>
        <v>26.528738100000002</v>
      </c>
      <c r="S44" s="31">
        <f t="shared" si="18"/>
        <v>0</v>
      </c>
      <c r="T44" s="37">
        <f t="shared" si="107"/>
        <v>0.57639680000000004</v>
      </c>
      <c r="U44" s="33" t="str">
        <f t="shared" si="19"/>
        <v>-</v>
      </c>
      <c r="V44" s="39"/>
      <c r="W44" s="40"/>
      <c r="Y44" s="19"/>
    </row>
    <row r="45" spans="1:25" ht="57" customHeight="1" x14ac:dyDescent="0.25">
      <c r="A45" s="42" t="s">
        <v>61</v>
      </c>
      <c r="B45" s="29" t="s">
        <v>62</v>
      </c>
      <c r="C45" s="36" t="s">
        <v>14</v>
      </c>
      <c r="D45" s="37">
        <f t="shared" ref="D45:T45" si="108">SUM(D46,D47:D48)</f>
        <v>35.330600000000004</v>
      </c>
      <c r="E45" s="37">
        <f t="shared" si="108"/>
        <v>5.7054650999999996</v>
      </c>
      <c r="F45" s="37">
        <f t="shared" si="108"/>
        <v>27.105134900000003</v>
      </c>
      <c r="G45" s="37">
        <f t="shared" si="108"/>
        <v>0</v>
      </c>
      <c r="H45" s="37">
        <f>SUM(H46,H47:H48)</f>
        <v>0.57639680000000004</v>
      </c>
      <c r="I45" s="37">
        <f t="shared" si="108"/>
        <v>0</v>
      </c>
      <c r="J45" s="37">
        <f t="shared" si="108"/>
        <v>0.57639680000000004</v>
      </c>
      <c r="K45" s="37">
        <f t="shared" si="108"/>
        <v>0</v>
      </c>
      <c r="L45" s="37">
        <f t="shared" si="108"/>
        <v>0</v>
      </c>
      <c r="M45" s="37">
        <f t="shared" si="108"/>
        <v>0</v>
      </c>
      <c r="N45" s="37">
        <f t="shared" si="108"/>
        <v>0</v>
      </c>
      <c r="O45" s="37">
        <f t="shared" si="108"/>
        <v>0</v>
      </c>
      <c r="P45" s="38">
        <f t="shared" si="108"/>
        <v>0</v>
      </c>
      <c r="Q45" s="37">
        <f t="shared" si="108"/>
        <v>26.528738100000002</v>
      </c>
      <c r="R45" s="31">
        <f t="shared" si="17"/>
        <v>26.528738100000002</v>
      </c>
      <c r="S45" s="31">
        <f t="shared" si="18"/>
        <v>0</v>
      </c>
      <c r="T45" s="37">
        <f t="shared" si="108"/>
        <v>0.57639680000000004</v>
      </c>
      <c r="U45" s="33" t="str">
        <f t="shared" si="19"/>
        <v>-</v>
      </c>
      <c r="V45" s="39"/>
      <c r="W45" s="40"/>
      <c r="Y45" s="19"/>
    </row>
    <row r="46" spans="1:25" ht="99" customHeight="1" x14ac:dyDescent="0.25">
      <c r="A46" s="42" t="s">
        <v>63</v>
      </c>
      <c r="B46" s="29" t="s">
        <v>64</v>
      </c>
      <c r="C46" s="30" t="s">
        <v>295</v>
      </c>
      <c r="D46" s="24">
        <v>32.810600000000001</v>
      </c>
      <c r="E46" s="24">
        <v>5.7054650999999996</v>
      </c>
      <c r="F46" s="24">
        <f>D46-E46</f>
        <v>27.105134900000003</v>
      </c>
      <c r="G46" s="24" t="s">
        <v>15</v>
      </c>
      <c r="H46" s="24">
        <f>SUM(J46,L46,N46,P46)</f>
        <v>0.57639680000000004</v>
      </c>
      <c r="I46" s="24" t="s">
        <v>15</v>
      </c>
      <c r="J46" s="24">
        <v>0.57639680000000004</v>
      </c>
      <c r="K46" s="24" t="s">
        <v>15</v>
      </c>
      <c r="L46" s="24">
        <v>0</v>
      </c>
      <c r="M46" s="24" t="s">
        <v>15</v>
      </c>
      <c r="N46" s="24">
        <v>0</v>
      </c>
      <c r="O46" s="24" t="s">
        <v>15</v>
      </c>
      <c r="P46" s="44">
        <v>0</v>
      </c>
      <c r="Q46" s="24">
        <f>F46-H46</f>
        <v>26.528738100000002</v>
      </c>
      <c r="R46" s="31">
        <f t="shared" si="17"/>
        <v>26.528738100000002</v>
      </c>
      <c r="S46" s="31">
        <f t="shared" si="18"/>
        <v>0</v>
      </c>
      <c r="T46" s="24">
        <f>H46</f>
        <v>0.57639680000000004</v>
      </c>
      <c r="U46" s="33" t="s">
        <v>282</v>
      </c>
      <c r="V46" s="45"/>
      <c r="W46" s="40"/>
      <c r="Y46" s="19"/>
    </row>
    <row r="47" spans="1:25" ht="96.75" customHeight="1" x14ac:dyDescent="0.25">
      <c r="A47" s="42" t="s">
        <v>65</v>
      </c>
      <c r="B47" s="29" t="s">
        <v>66</v>
      </c>
      <c r="C47" s="30" t="s">
        <v>296</v>
      </c>
      <c r="D47" s="24">
        <v>2.52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44">
        <v>0</v>
      </c>
      <c r="Q47" s="24">
        <v>0</v>
      </c>
      <c r="R47" s="31">
        <f t="shared" si="17"/>
        <v>0</v>
      </c>
      <c r="S47" s="31">
        <f t="shared" si="18"/>
        <v>0</v>
      </c>
      <c r="T47" s="24">
        <v>0</v>
      </c>
      <c r="U47" s="33" t="str">
        <f t="shared" si="19"/>
        <v>-</v>
      </c>
      <c r="V47" s="45"/>
      <c r="W47" s="40"/>
      <c r="Y47" s="19"/>
    </row>
    <row r="48" spans="1:25" ht="76.5" customHeight="1" x14ac:dyDescent="0.25">
      <c r="A48" s="42" t="s">
        <v>67</v>
      </c>
      <c r="B48" s="29" t="s">
        <v>68</v>
      </c>
      <c r="C48" s="36" t="s">
        <v>14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44">
        <v>0</v>
      </c>
      <c r="Q48" s="24">
        <v>0</v>
      </c>
      <c r="R48" s="31">
        <f t="shared" si="17"/>
        <v>0</v>
      </c>
      <c r="S48" s="31">
        <f t="shared" si="18"/>
        <v>0</v>
      </c>
      <c r="T48" s="24">
        <v>0</v>
      </c>
      <c r="U48" s="33" t="str">
        <f t="shared" si="19"/>
        <v>-</v>
      </c>
      <c r="V48" s="45"/>
      <c r="W48" s="40"/>
      <c r="Y48" s="19"/>
    </row>
    <row r="49" spans="1:25" ht="59.25" customHeight="1" x14ac:dyDescent="0.25">
      <c r="A49" s="42" t="s">
        <v>69</v>
      </c>
      <c r="B49" s="29" t="s">
        <v>70</v>
      </c>
      <c r="C49" s="36" t="s">
        <v>14</v>
      </c>
      <c r="D49" s="24">
        <f t="shared" ref="D49" si="109">SUM(D50:D51)</f>
        <v>0</v>
      </c>
      <c r="E49" s="24">
        <f t="shared" ref="E49:T49" si="110">SUM(E50:E51)</f>
        <v>0</v>
      </c>
      <c r="F49" s="24">
        <f t="shared" si="110"/>
        <v>0</v>
      </c>
      <c r="G49" s="24">
        <f t="shared" si="110"/>
        <v>0</v>
      </c>
      <c r="H49" s="24">
        <f t="shared" si="110"/>
        <v>0</v>
      </c>
      <c r="I49" s="24">
        <f t="shared" si="110"/>
        <v>0</v>
      </c>
      <c r="J49" s="24">
        <f t="shared" si="110"/>
        <v>0</v>
      </c>
      <c r="K49" s="24">
        <f t="shared" si="110"/>
        <v>0</v>
      </c>
      <c r="L49" s="24">
        <f t="shared" si="110"/>
        <v>0</v>
      </c>
      <c r="M49" s="24">
        <f t="shared" si="110"/>
        <v>0</v>
      </c>
      <c r="N49" s="24">
        <f t="shared" si="110"/>
        <v>0</v>
      </c>
      <c r="O49" s="24">
        <f t="shared" si="110"/>
        <v>0</v>
      </c>
      <c r="P49" s="44">
        <f t="shared" si="110"/>
        <v>0</v>
      </c>
      <c r="Q49" s="24">
        <f t="shared" si="110"/>
        <v>0</v>
      </c>
      <c r="R49" s="31">
        <f t="shared" si="17"/>
        <v>0</v>
      </c>
      <c r="S49" s="31">
        <f t="shared" si="18"/>
        <v>0</v>
      </c>
      <c r="T49" s="24">
        <f t="shared" si="110"/>
        <v>0</v>
      </c>
      <c r="U49" s="33" t="str">
        <f t="shared" si="19"/>
        <v>-</v>
      </c>
      <c r="V49" s="45"/>
      <c r="W49" s="40"/>
      <c r="Y49" s="19"/>
    </row>
    <row r="50" spans="1:25" ht="95.25" customHeight="1" x14ac:dyDescent="0.25">
      <c r="A50" s="42" t="s">
        <v>71</v>
      </c>
      <c r="B50" s="29" t="s">
        <v>72</v>
      </c>
      <c r="C50" s="36" t="s">
        <v>14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44">
        <v>0</v>
      </c>
      <c r="Q50" s="24">
        <v>0</v>
      </c>
      <c r="R50" s="31">
        <f t="shared" si="17"/>
        <v>0</v>
      </c>
      <c r="S50" s="31">
        <f t="shared" si="18"/>
        <v>0</v>
      </c>
      <c r="T50" s="24">
        <v>0</v>
      </c>
      <c r="U50" s="33" t="str">
        <f t="shared" si="19"/>
        <v>-</v>
      </c>
      <c r="V50" s="45"/>
      <c r="W50" s="40"/>
      <c r="Y50" s="19"/>
    </row>
    <row r="51" spans="1:25" ht="47.25" x14ac:dyDescent="0.25">
      <c r="A51" s="42" t="s">
        <v>73</v>
      </c>
      <c r="B51" s="29" t="s">
        <v>74</v>
      </c>
      <c r="C51" s="36" t="s">
        <v>14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44">
        <v>0</v>
      </c>
      <c r="Q51" s="24">
        <v>0</v>
      </c>
      <c r="R51" s="31">
        <f t="shared" si="17"/>
        <v>0</v>
      </c>
      <c r="S51" s="31">
        <f t="shared" si="18"/>
        <v>0</v>
      </c>
      <c r="T51" s="24">
        <v>0</v>
      </c>
      <c r="U51" s="33" t="str">
        <f t="shared" si="19"/>
        <v>-</v>
      </c>
      <c r="V51" s="45"/>
      <c r="W51" s="40"/>
      <c r="Y51" s="19"/>
    </row>
    <row r="52" spans="1:25" ht="78" customHeight="1" x14ac:dyDescent="0.25">
      <c r="A52" s="42" t="s">
        <v>75</v>
      </c>
      <c r="B52" s="29" t="s">
        <v>76</v>
      </c>
      <c r="C52" s="36" t="s">
        <v>14</v>
      </c>
      <c r="D52" s="24">
        <f t="shared" ref="D52:T52" si="111">SUM(D53,D59)</f>
        <v>0</v>
      </c>
      <c r="E52" s="24">
        <f t="shared" si="111"/>
        <v>0</v>
      </c>
      <c r="F52" s="24">
        <f t="shared" si="111"/>
        <v>0</v>
      </c>
      <c r="G52" s="24">
        <f t="shared" si="111"/>
        <v>0</v>
      </c>
      <c r="H52" s="24">
        <f t="shared" si="111"/>
        <v>0</v>
      </c>
      <c r="I52" s="24">
        <f t="shared" si="111"/>
        <v>0</v>
      </c>
      <c r="J52" s="24">
        <f t="shared" si="111"/>
        <v>0</v>
      </c>
      <c r="K52" s="24">
        <f t="shared" si="111"/>
        <v>0</v>
      </c>
      <c r="L52" s="24">
        <f t="shared" si="111"/>
        <v>0</v>
      </c>
      <c r="M52" s="24">
        <f t="shared" si="111"/>
        <v>0</v>
      </c>
      <c r="N52" s="24">
        <f t="shared" si="111"/>
        <v>0</v>
      </c>
      <c r="O52" s="24">
        <f t="shared" si="111"/>
        <v>0</v>
      </c>
      <c r="P52" s="44">
        <f t="shared" si="111"/>
        <v>0</v>
      </c>
      <c r="Q52" s="24">
        <f t="shared" si="111"/>
        <v>0</v>
      </c>
      <c r="R52" s="31">
        <f t="shared" si="17"/>
        <v>0</v>
      </c>
      <c r="S52" s="31">
        <f t="shared" si="18"/>
        <v>0</v>
      </c>
      <c r="T52" s="24">
        <f t="shared" si="111"/>
        <v>0</v>
      </c>
      <c r="U52" s="33" t="str">
        <f t="shared" si="19"/>
        <v>-</v>
      </c>
      <c r="V52" s="45"/>
      <c r="W52" s="40"/>
      <c r="Y52" s="19"/>
    </row>
    <row r="53" spans="1:25" x14ac:dyDescent="0.25">
      <c r="A53" s="42" t="s">
        <v>77</v>
      </c>
      <c r="B53" s="43" t="s">
        <v>78</v>
      </c>
      <c r="C53" s="36" t="s">
        <v>14</v>
      </c>
      <c r="D53" s="24">
        <f t="shared" ref="D53" si="112">D54</f>
        <v>0</v>
      </c>
      <c r="E53" s="24">
        <f t="shared" ref="E53:T53" si="113">E54</f>
        <v>0</v>
      </c>
      <c r="F53" s="24">
        <f t="shared" si="113"/>
        <v>0</v>
      </c>
      <c r="G53" s="24">
        <f t="shared" si="113"/>
        <v>0</v>
      </c>
      <c r="H53" s="24">
        <f t="shared" si="113"/>
        <v>0</v>
      </c>
      <c r="I53" s="24">
        <f t="shared" si="113"/>
        <v>0</v>
      </c>
      <c r="J53" s="24">
        <f t="shared" si="113"/>
        <v>0</v>
      </c>
      <c r="K53" s="24">
        <f t="shared" si="113"/>
        <v>0</v>
      </c>
      <c r="L53" s="24">
        <f t="shared" si="113"/>
        <v>0</v>
      </c>
      <c r="M53" s="24">
        <f t="shared" si="113"/>
        <v>0</v>
      </c>
      <c r="N53" s="24">
        <f t="shared" si="113"/>
        <v>0</v>
      </c>
      <c r="O53" s="24">
        <f t="shared" si="113"/>
        <v>0</v>
      </c>
      <c r="P53" s="44">
        <f t="shared" si="113"/>
        <v>0</v>
      </c>
      <c r="Q53" s="24">
        <f t="shared" si="113"/>
        <v>0</v>
      </c>
      <c r="R53" s="31">
        <f t="shared" si="17"/>
        <v>0</v>
      </c>
      <c r="S53" s="31">
        <f t="shared" si="18"/>
        <v>0</v>
      </c>
      <c r="T53" s="24">
        <f t="shared" si="113"/>
        <v>0</v>
      </c>
      <c r="U53" s="33" t="str">
        <f t="shared" si="19"/>
        <v>-</v>
      </c>
      <c r="V53" s="45"/>
      <c r="W53" s="40"/>
      <c r="Y53" s="19"/>
    </row>
    <row r="54" spans="1:25" ht="157.5" customHeight="1" x14ac:dyDescent="0.25">
      <c r="A54" s="42" t="s">
        <v>77</v>
      </c>
      <c r="B54" s="29" t="s">
        <v>79</v>
      </c>
      <c r="C54" s="36" t="s">
        <v>14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31">
        <f t="shared" si="17"/>
        <v>0</v>
      </c>
      <c r="S54" s="31">
        <f t="shared" si="18"/>
        <v>0</v>
      </c>
      <c r="T54" s="24">
        <v>0</v>
      </c>
      <c r="U54" s="33" t="str">
        <f t="shared" si="19"/>
        <v>-</v>
      </c>
      <c r="V54" s="45"/>
      <c r="W54" s="40"/>
      <c r="Y54" s="19"/>
    </row>
    <row r="55" spans="1:25" ht="94.5" x14ac:dyDescent="0.25">
      <c r="A55" s="42" t="s">
        <v>77</v>
      </c>
      <c r="B55" s="29" t="s">
        <v>80</v>
      </c>
      <c r="C55" s="36" t="s">
        <v>14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44">
        <v>0</v>
      </c>
      <c r="Q55" s="24">
        <v>0</v>
      </c>
      <c r="R55" s="31">
        <f t="shared" si="17"/>
        <v>0</v>
      </c>
      <c r="S55" s="31">
        <f t="shared" si="18"/>
        <v>0</v>
      </c>
      <c r="T55" s="24">
        <v>0</v>
      </c>
      <c r="U55" s="33" t="str">
        <f t="shared" si="19"/>
        <v>-</v>
      </c>
      <c r="V55" s="45"/>
      <c r="W55" s="40"/>
      <c r="Y55" s="19"/>
    </row>
    <row r="56" spans="1:25" ht="94.5" x14ac:dyDescent="0.25">
      <c r="A56" s="42" t="s">
        <v>77</v>
      </c>
      <c r="B56" s="29" t="s">
        <v>81</v>
      </c>
      <c r="C56" s="36" t="s">
        <v>14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44">
        <v>0</v>
      </c>
      <c r="Q56" s="24">
        <v>0</v>
      </c>
      <c r="R56" s="31">
        <f t="shared" si="17"/>
        <v>0</v>
      </c>
      <c r="S56" s="31">
        <f t="shared" si="18"/>
        <v>0</v>
      </c>
      <c r="T56" s="24">
        <v>0</v>
      </c>
      <c r="U56" s="33" t="str">
        <f t="shared" si="19"/>
        <v>-</v>
      </c>
      <c r="V56" s="45"/>
      <c r="W56" s="40"/>
      <c r="Y56" s="19"/>
    </row>
    <row r="57" spans="1:25" ht="31.5" x14ac:dyDescent="0.25">
      <c r="A57" s="42" t="s">
        <v>82</v>
      </c>
      <c r="B57" s="43" t="s">
        <v>83</v>
      </c>
      <c r="C57" s="36" t="s">
        <v>14</v>
      </c>
      <c r="D57" s="24">
        <f t="shared" ref="D57" si="114">SUM(D58:D60)</f>
        <v>0</v>
      </c>
      <c r="E57" s="24">
        <f t="shared" ref="E57:T57" si="115">SUM(E58:E60)</f>
        <v>0</v>
      </c>
      <c r="F57" s="24">
        <f t="shared" si="115"/>
        <v>0</v>
      </c>
      <c r="G57" s="24">
        <f t="shared" si="115"/>
        <v>0</v>
      </c>
      <c r="H57" s="24">
        <f t="shared" si="115"/>
        <v>0</v>
      </c>
      <c r="I57" s="24">
        <f t="shared" si="115"/>
        <v>0</v>
      </c>
      <c r="J57" s="24">
        <f t="shared" si="115"/>
        <v>0</v>
      </c>
      <c r="K57" s="24">
        <f t="shared" si="115"/>
        <v>0</v>
      </c>
      <c r="L57" s="24">
        <f t="shared" si="115"/>
        <v>0</v>
      </c>
      <c r="M57" s="24">
        <f t="shared" si="115"/>
        <v>0</v>
      </c>
      <c r="N57" s="24">
        <f t="shared" si="115"/>
        <v>0</v>
      </c>
      <c r="O57" s="24">
        <f t="shared" si="115"/>
        <v>0</v>
      </c>
      <c r="P57" s="44">
        <f t="shared" si="115"/>
        <v>0</v>
      </c>
      <c r="Q57" s="24">
        <f t="shared" si="115"/>
        <v>0</v>
      </c>
      <c r="R57" s="31">
        <f t="shared" si="17"/>
        <v>0</v>
      </c>
      <c r="S57" s="31">
        <f t="shared" si="18"/>
        <v>0</v>
      </c>
      <c r="T57" s="24">
        <f t="shared" si="115"/>
        <v>0</v>
      </c>
      <c r="U57" s="33" t="str">
        <f t="shared" si="19"/>
        <v>-</v>
      </c>
      <c r="V57" s="45"/>
      <c r="W57" s="40"/>
      <c r="Y57" s="19"/>
    </row>
    <row r="58" spans="1:25" ht="94.5" x14ac:dyDescent="0.25">
      <c r="A58" s="42" t="s">
        <v>82</v>
      </c>
      <c r="B58" s="29" t="s">
        <v>79</v>
      </c>
      <c r="C58" s="36" t="s">
        <v>14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44">
        <v>0</v>
      </c>
      <c r="Q58" s="24">
        <v>0</v>
      </c>
      <c r="R58" s="31">
        <f t="shared" si="17"/>
        <v>0</v>
      </c>
      <c r="S58" s="31">
        <f t="shared" si="18"/>
        <v>0</v>
      </c>
      <c r="T58" s="24">
        <v>0</v>
      </c>
      <c r="U58" s="33" t="str">
        <f t="shared" si="19"/>
        <v>-</v>
      </c>
      <c r="V58" s="45"/>
      <c r="W58" s="40"/>
      <c r="Y58" s="19"/>
    </row>
    <row r="59" spans="1:25" ht="94.5" x14ac:dyDescent="0.25">
      <c r="A59" s="42" t="s">
        <v>82</v>
      </c>
      <c r="B59" s="29" t="s">
        <v>80</v>
      </c>
      <c r="C59" s="36" t="s">
        <v>14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44">
        <v>0</v>
      </c>
      <c r="Q59" s="24">
        <v>0</v>
      </c>
      <c r="R59" s="31">
        <f t="shared" si="17"/>
        <v>0</v>
      </c>
      <c r="S59" s="31">
        <f t="shared" si="18"/>
        <v>0</v>
      </c>
      <c r="T59" s="24">
        <v>0</v>
      </c>
      <c r="U59" s="33" t="str">
        <f t="shared" si="19"/>
        <v>-</v>
      </c>
      <c r="V59" s="45"/>
      <c r="W59" s="40"/>
      <c r="Y59" s="19"/>
    </row>
    <row r="60" spans="1:25" ht="94.5" x14ac:dyDescent="0.25">
      <c r="A60" s="42" t="s">
        <v>82</v>
      </c>
      <c r="B60" s="29" t="s">
        <v>81</v>
      </c>
      <c r="C60" s="36" t="s">
        <v>14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44">
        <v>0</v>
      </c>
      <c r="Q60" s="24">
        <v>0</v>
      </c>
      <c r="R60" s="31">
        <f t="shared" si="17"/>
        <v>0</v>
      </c>
      <c r="S60" s="31">
        <f t="shared" si="18"/>
        <v>0</v>
      </c>
      <c r="T60" s="24">
        <v>0</v>
      </c>
      <c r="U60" s="33" t="str">
        <f t="shared" si="19"/>
        <v>-</v>
      </c>
      <c r="V60" s="45"/>
      <c r="W60" s="40"/>
      <c r="Y60" s="19"/>
    </row>
    <row r="61" spans="1:25" ht="78.75" x14ac:dyDescent="0.25">
      <c r="A61" s="42" t="s">
        <v>84</v>
      </c>
      <c r="B61" s="29" t="s">
        <v>85</v>
      </c>
      <c r="C61" s="36" t="s">
        <v>14</v>
      </c>
      <c r="D61" s="24">
        <f t="shared" ref="D61" si="116">SUM(D62:D63)</f>
        <v>0</v>
      </c>
      <c r="E61" s="24">
        <f t="shared" ref="E61:T61" si="117">SUM(E62:E63)</f>
        <v>0</v>
      </c>
      <c r="F61" s="24">
        <f t="shared" si="117"/>
        <v>0</v>
      </c>
      <c r="G61" s="24">
        <f t="shared" si="117"/>
        <v>0</v>
      </c>
      <c r="H61" s="24">
        <f t="shared" si="117"/>
        <v>0</v>
      </c>
      <c r="I61" s="24">
        <f t="shared" si="117"/>
        <v>0</v>
      </c>
      <c r="J61" s="24">
        <f t="shared" si="117"/>
        <v>0</v>
      </c>
      <c r="K61" s="24">
        <f t="shared" si="117"/>
        <v>0</v>
      </c>
      <c r="L61" s="24">
        <f t="shared" si="117"/>
        <v>0</v>
      </c>
      <c r="M61" s="24">
        <f t="shared" si="117"/>
        <v>0</v>
      </c>
      <c r="N61" s="24">
        <f t="shared" si="117"/>
        <v>0</v>
      </c>
      <c r="O61" s="24">
        <f t="shared" si="117"/>
        <v>0</v>
      </c>
      <c r="P61" s="44">
        <f t="shared" si="117"/>
        <v>0</v>
      </c>
      <c r="Q61" s="24">
        <f t="shared" si="117"/>
        <v>0</v>
      </c>
      <c r="R61" s="31">
        <f t="shared" si="17"/>
        <v>0</v>
      </c>
      <c r="S61" s="31">
        <f t="shared" si="18"/>
        <v>0</v>
      </c>
      <c r="T61" s="24">
        <f t="shared" si="117"/>
        <v>0</v>
      </c>
      <c r="U61" s="33" t="str">
        <f t="shared" si="19"/>
        <v>-</v>
      </c>
      <c r="V61" s="45"/>
      <c r="W61" s="40"/>
      <c r="Y61" s="19"/>
    </row>
    <row r="62" spans="1:25" ht="78.75" x14ac:dyDescent="0.25">
      <c r="A62" s="42" t="s">
        <v>86</v>
      </c>
      <c r="B62" s="29" t="s">
        <v>87</v>
      </c>
      <c r="C62" s="36" t="s">
        <v>14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44">
        <v>0</v>
      </c>
      <c r="Q62" s="24">
        <v>0</v>
      </c>
      <c r="R62" s="31">
        <f t="shared" si="17"/>
        <v>0</v>
      </c>
      <c r="S62" s="31">
        <f t="shared" si="18"/>
        <v>0</v>
      </c>
      <c r="T62" s="24">
        <v>0</v>
      </c>
      <c r="U62" s="33" t="str">
        <f t="shared" si="19"/>
        <v>-</v>
      </c>
      <c r="V62" s="45"/>
      <c r="W62" s="40"/>
      <c r="Y62" s="19"/>
    </row>
    <row r="63" spans="1:25" ht="78.75" x14ac:dyDescent="0.25">
      <c r="A63" s="42" t="s">
        <v>88</v>
      </c>
      <c r="B63" s="29" t="s">
        <v>89</v>
      </c>
      <c r="C63" s="36" t="s">
        <v>14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44">
        <v>0</v>
      </c>
      <c r="Q63" s="24">
        <v>0</v>
      </c>
      <c r="R63" s="31">
        <f t="shared" si="17"/>
        <v>0</v>
      </c>
      <c r="S63" s="31">
        <f t="shared" si="18"/>
        <v>0</v>
      </c>
      <c r="T63" s="24">
        <v>0</v>
      </c>
      <c r="U63" s="33" t="str">
        <f t="shared" si="19"/>
        <v>-</v>
      </c>
      <c r="V63" s="45"/>
      <c r="W63" s="40"/>
      <c r="Y63" s="19"/>
    </row>
    <row r="64" spans="1:25" ht="31.5" x14ac:dyDescent="0.25">
      <c r="A64" s="42" t="s">
        <v>90</v>
      </c>
      <c r="B64" s="29" t="s">
        <v>91</v>
      </c>
      <c r="C64" s="36" t="s">
        <v>14</v>
      </c>
      <c r="D64" s="24">
        <f t="shared" ref="D64:T64" si="118">SUM(D65,D69,D74,D76)</f>
        <v>461.36181556000003</v>
      </c>
      <c r="E64" s="24">
        <f t="shared" si="118"/>
        <v>165.48826857</v>
      </c>
      <c r="F64" s="24">
        <f t="shared" si="118"/>
        <v>295.87354699000002</v>
      </c>
      <c r="G64" s="24">
        <f t="shared" si="118"/>
        <v>0</v>
      </c>
      <c r="H64" s="24">
        <f t="shared" si="118"/>
        <v>4.5713523299999999</v>
      </c>
      <c r="I64" s="24">
        <f t="shared" si="118"/>
        <v>0</v>
      </c>
      <c r="J64" s="24">
        <f t="shared" si="118"/>
        <v>4.5713523299999999</v>
      </c>
      <c r="K64" s="24">
        <f t="shared" si="118"/>
        <v>0</v>
      </c>
      <c r="L64" s="24">
        <f t="shared" si="118"/>
        <v>0</v>
      </c>
      <c r="M64" s="24">
        <f t="shared" si="118"/>
        <v>0</v>
      </c>
      <c r="N64" s="24">
        <f t="shared" si="118"/>
        <v>0</v>
      </c>
      <c r="O64" s="24">
        <f t="shared" si="118"/>
        <v>0</v>
      </c>
      <c r="P64" s="44">
        <f t="shared" si="118"/>
        <v>0</v>
      </c>
      <c r="Q64" s="24">
        <f t="shared" si="118"/>
        <v>291.30219466</v>
      </c>
      <c r="R64" s="31">
        <f t="shared" si="17"/>
        <v>291.30219466</v>
      </c>
      <c r="S64" s="31">
        <f t="shared" si="18"/>
        <v>0</v>
      </c>
      <c r="T64" s="24">
        <f t="shared" si="118"/>
        <v>4.5713523299999999</v>
      </c>
      <c r="U64" s="33" t="str">
        <f t="shared" si="19"/>
        <v>-</v>
      </c>
      <c r="V64" s="45"/>
      <c r="W64" s="40"/>
      <c r="Y64" s="19"/>
    </row>
    <row r="65" spans="1:25" ht="63" x14ac:dyDescent="0.25">
      <c r="A65" s="42" t="s">
        <v>92</v>
      </c>
      <c r="B65" s="29" t="s">
        <v>93</v>
      </c>
      <c r="C65" s="36" t="s">
        <v>14</v>
      </c>
      <c r="D65" s="24">
        <f t="shared" ref="D65:T65" si="119">SUM(D66:D67)</f>
        <v>19.4982012</v>
      </c>
      <c r="E65" s="24">
        <f t="shared" si="119"/>
        <v>11.44878946</v>
      </c>
      <c r="F65" s="24">
        <f t="shared" si="119"/>
        <v>8.04941174</v>
      </c>
      <c r="G65" s="24">
        <f t="shared" si="119"/>
        <v>0</v>
      </c>
      <c r="H65" s="24">
        <f t="shared" si="119"/>
        <v>0.11459999999999999</v>
      </c>
      <c r="I65" s="24">
        <f t="shared" si="119"/>
        <v>0</v>
      </c>
      <c r="J65" s="24">
        <f t="shared" si="119"/>
        <v>0.11459999999999999</v>
      </c>
      <c r="K65" s="24">
        <f t="shared" si="119"/>
        <v>0</v>
      </c>
      <c r="L65" s="24">
        <f t="shared" si="119"/>
        <v>0</v>
      </c>
      <c r="M65" s="24">
        <f t="shared" si="119"/>
        <v>0</v>
      </c>
      <c r="N65" s="24">
        <f t="shared" si="119"/>
        <v>0</v>
      </c>
      <c r="O65" s="24">
        <f t="shared" si="119"/>
        <v>0</v>
      </c>
      <c r="P65" s="44">
        <f t="shared" si="119"/>
        <v>0</v>
      </c>
      <c r="Q65" s="24">
        <f t="shared" si="119"/>
        <v>7.9348117399999998</v>
      </c>
      <c r="R65" s="31">
        <f t="shared" si="17"/>
        <v>7.9348117399999998</v>
      </c>
      <c r="S65" s="31">
        <f t="shared" si="18"/>
        <v>0</v>
      </c>
      <c r="T65" s="24">
        <f t="shared" si="119"/>
        <v>0.11459999999999999</v>
      </c>
      <c r="U65" s="33" t="str">
        <f t="shared" si="19"/>
        <v>-</v>
      </c>
      <c r="V65" s="45"/>
      <c r="W65" s="40"/>
      <c r="Y65" s="19"/>
    </row>
    <row r="66" spans="1:25" ht="31.5" x14ac:dyDescent="0.25">
      <c r="A66" s="42" t="s">
        <v>94</v>
      </c>
      <c r="B66" s="29" t="s">
        <v>95</v>
      </c>
      <c r="C66" s="36" t="s">
        <v>14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44">
        <v>0</v>
      </c>
      <c r="Q66" s="24">
        <v>0</v>
      </c>
      <c r="R66" s="31">
        <f t="shared" si="17"/>
        <v>0</v>
      </c>
      <c r="S66" s="31">
        <f t="shared" si="18"/>
        <v>0</v>
      </c>
      <c r="T66" s="24">
        <v>0</v>
      </c>
      <c r="U66" s="33" t="str">
        <f t="shared" si="19"/>
        <v>-</v>
      </c>
      <c r="V66" s="45"/>
      <c r="W66" s="40"/>
      <c r="Y66" s="19"/>
    </row>
    <row r="67" spans="1:25" ht="63" x14ac:dyDescent="0.25">
      <c r="A67" s="42" t="s">
        <v>96</v>
      </c>
      <c r="B67" s="29" t="s">
        <v>97</v>
      </c>
      <c r="C67" s="36" t="s">
        <v>14</v>
      </c>
      <c r="D67" s="24">
        <f>SUM(D68:D68)</f>
        <v>19.4982012</v>
      </c>
      <c r="E67" s="24">
        <f t="shared" ref="E67:L67" si="120">SUM(E68:E68)</f>
        <v>11.44878946</v>
      </c>
      <c r="F67" s="24">
        <f t="shared" si="120"/>
        <v>8.04941174</v>
      </c>
      <c r="G67" s="24">
        <f t="shared" si="120"/>
        <v>0</v>
      </c>
      <c r="H67" s="24">
        <f t="shared" si="120"/>
        <v>0.11459999999999999</v>
      </c>
      <c r="I67" s="24">
        <f t="shared" si="120"/>
        <v>0</v>
      </c>
      <c r="J67" s="24">
        <f t="shared" si="120"/>
        <v>0.11459999999999999</v>
      </c>
      <c r="K67" s="24">
        <f t="shared" si="120"/>
        <v>0</v>
      </c>
      <c r="L67" s="24">
        <f t="shared" si="120"/>
        <v>0</v>
      </c>
      <c r="M67" s="24">
        <f t="shared" ref="M67" si="121">SUM(M68:M68)</f>
        <v>0</v>
      </c>
      <c r="N67" s="24">
        <f t="shared" ref="N67" si="122">SUM(N68:N68)</f>
        <v>0</v>
      </c>
      <c r="O67" s="24">
        <f t="shared" ref="O67" si="123">SUM(O68:O68)</f>
        <v>0</v>
      </c>
      <c r="P67" s="24">
        <f t="shared" ref="P67" si="124">SUM(P68:P68)</f>
        <v>0</v>
      </c>
      <c r="Q67" s="24">
        <f t="shared" ref="Q67" si="125">SUM(Q68:Q68)</f>
        <v>7.9348117399999998</v>
      </c>
      <c r="R67" s="31">
        <f t="shared" si="17"/>
        <v>7.9348117399999998</v>
      </c>
      <c r="S67" s="31">
        <f t="shared" si="18"/>
        <v>0</v>
      </c>
      <c r="T67" s="24">
        <f t="shared" ref="T67" si="126">SUM(T68:T68)</f>
        <v>0.11459999999999999</v>
      </c>
      <c r="U67" s="33" t="str">
        <f t="shared" si="19"/>
        <v>-</v>
      </c>
      <c r="V67" s="45"/>
      <c r="W67" s="40"/>
      <c r="Y67" s="19"/>
    </row>
    <row r="68" spans="1:25" s="84" customFormat="1" ht="78.75" x14ac:dyDescent="0.25">
      <c r="A68" s="76" t="s">
        <v>96</v>
      </c>
      <c r="B68" s="77" t="s">
        <v>267</v>
      </c>
      <c r="C68" s="78" t="s">
        <v>289</v>
      </c>
      <c r="D68" s="79">
        <v>19.4982012</v>
      </c>
      <c r="E68" s="79">
        <v>11.44878946</v>
      </c>
      <c r="F68" s="79">
        <f>D68-E68</f>
        <v>8.04941174</v>
      </c>
      <c r="G68" s="79" t="s">
        <v>15</v>
      </c>
      <c r="H68" s="79">
        <f>SUM(J68,L68,N68,P68)</f>
        <v>0.11459999999999999</v>
      </c>
      <c r="I68" s="79" t="s">
        <v>15</v>
      </c>
      <c r="J68" s="79">
        <v>0.11459999999999999</v>
      </c>
      <c r="K68" s="79" t="s">
        <v>15</v>
      </c>
      <c r="L68" s="79">
        <v>0</v>
      </c>
      <c r="M68" s="79" t="s">
        <v>15</v>
      </c>
      <c r="N68" s="79">
        <v>0</v>
      </c>
      <c r="O68" s="79" t="s">
        <v>15</v>
      </c>
      <c r="P68" s="80">
        <v>0</v>
      </c>
      <c r="Q68" s="79">
        <f>F68-H68</f>
        <v>7.9348117399999998</v>
      </c>
      <c r="R68" s="31">
        <f t="shared" si="17"/>
        <v>7.9348117399999998</v>
      </c>
      <c r="S68" s="31">
        <f t="shared" si="18"/>
        <v>0</v>
      </c>
      <c r="T68" s="79">
        <f>H68</f>
        <v>0.11459999999999999</v>
      </c>
      <c r="U68" s="81" t="s">
        <v>282</v>
      </c>
      <c r="V68" s="82"/>
      <c r="W68" s="83"/>
      <c r="Y68" s="85"/>
    </row>
    <row r="69" spans="1:25" ht="47.25" x14ac:dyDescent="0.25">
      <c r="A69" s="42" t="s">
        <v>98</v>
      </c>
      <c r="B69" s="29" t="s">
        <v>99</v>
      </c>
      <c r="C69" s="36" t="s">
        <v>14</v>
      </c>
      <c r="D69" s="24">
        <f t="shared" ref="D69:T69" si="127">SUM(D70,D73)</f>
        <v>199.56192706000002</v>
      </c>
      <c r="E69" s="24">
        <f t="shared" si="127"/>
        <v>153.24846091000001</v>
      </c>
      <c r="F69" s="24">
        <f t="shared" si="127"/>
        <v>46.313466149999996</v>
      </c>
      <c r="G69" s="24">
        <f t="shared" si="127"/>
        <v>0</v>
      </c>
      <c r="H69" s="24">
        <f t="shared" si="127"/>
        <v>0.24790952999999999</v>
      </c>
      <c r="I69" s="24">
        <f t="shared" si="127"/>
        <v>0</v>
      </c>
      <c r="J69" s="24">
        <f t="shared" si="127"/>
        <v>0.24790952999999999</v>
      </c>
      <c r="K69" s="24">
        <f t="shared" si="127"/>
        <v>0</v>
      </c>
      <c r="L69" s="24">
        <f>SUM(L70,L73)</f>
        <v>0</v>
      </c>
      <c r="M69" s="24">
        <f t="shared" si="127"/>
        <v>0</v>
      </c>
      <c r="N69" s="24">
        <f t="shared" si="127"/>
        <v>0</v>
      </c>
      <c r="O69" s="24">
        <f t="shared" si="127"/>
        <v>0</v>
      </c>
      <c r="P69" s="44">
        <f t="shared" si="127"/>
        <v>0</v>
      </c>
      <c r="Q69" s="24">
        <f t="shared" si="127"/>
        <v>46.065556620000002</v>
      </c>
      <c r="R69" s="31">
        <f t="shared" si="17"/>
        <v>46.065556619999995</v>
      </c>
      <c r="S69" s="31">
        <f t="shared" si="18"/>
        <v>0</v>
      </c>
      <c r="T69" s="24">
        <f t="shared" si="127"/>
        <v>0.24790952999999999</v>
      </c>
      <c r="U69" s="33" t="str">
        <f t="shared" si="19"/>
        <v>-</v>
      </c>
      <c r="V69" s="45"/>
      <c r="W69" s="40"/>
      <c r="Y69" s="19"/>
    </row>
    <row r="70" spans="1:25" ht="31.5" x14ac:dyDescent="0.25">
      <c r="A70" s="42" t="s">
        <v>100</v>
      </c>
      <c r="B70" s="29" t="s">
        <v>101</v>
      </c>
      <c r="C70" s="36" t="s">
        <v>14</v>
      </c>
      <c r="D70" s="24">
        <f>SUM(D71:D72)</f>
        <v>199.56192706000002</v>
      </c>
      <c r="E70" s="24">
        <f t="shared" ref="E70:T70" si="128">SUM(E71:E72)</f>
        <v>153.24846091000001</v>
      </c>
      <c r="F70" s="24">
        <f t="shared" si="128"/>
        <v>46.313466149999996</v>
      </c>
      <c r="G70" s="24">
        <f t="shared" si="128"/>
        <v>0</v>
      </c>
      <c r="H70" s="24">
        <f>SUM(H71:H72)</f>
        <v>0.24790952999999999</v>
      </c>
      <c r="I70" s="24">
        <f t="shared" si="128"/>
        <v>0</v>
      </c>
      <c r="J70" s="24">
        <f t="shared" si="128"/>
        <v>0.24790952999999999</v>
      </c>
      <c r="K70" s="24">
        <f t="shared" si="128"/>
        <v>0</v>
      </c>
      <c r="L70" s="24">
        <f>SUM(L71:L72)</f>
        <v>0</v>
      </c>
      <c r="M70" s="24">
        <f t="shared" si="128"/>
        <v>0</v>
      </c>
      <c r="N70" s="24">
        <f t="shared" si="128"/>
        <v>0</v>
      </c>
      <c r="O70" s="24">
        <f t="shared" si="128"/>
        <v>0</v>
      </c>
      <c r="P70" s="44">
        <f t="shared" si="128"/>
        <v>0</v>
      </c>
      <c r="Q70" s="24">
        <f t="shared" si="128"/>
        <v>46.065556620000002</v>
      </c>
      <c r="R70" s="31">
        <f t="shared" si="17"/>
        <v>46.065556619999995</v>
      </c>
      <c r="S70" s="31">
        <f t="shared" si="18"/>
        <v>0</v>
      </c>
      <c r="T70" s="24">
        <f t="shared" si="128"/>
        <v>0.24790952999999999</v>
      </c>
      <c r="U70" s="33" t="str">
        <f t="shared" si="19"/>
        <v>-</v>
      </c>
      <c r="V70" s="45"/>
      <c r="W70" s="40"/>
      <c r="Y70" s="19"/>
    </row>
    <row r="71" spans="1:25" s="84" customFormat="1" ht="55.5" customHeight="1" x14ac:dyDescent="0.25">
      <c r="A71" s="76" t="s">
        <v>100</v>
      </c>
      <c r="B71" s="86" t="s">
        <v>13</v>
      </c>
      <c r="C71" s="78" t="s">
        <v>102</v>
      </c>
      <c r="D71" s="79">
        <v>130.11893886999999</v>
      </c>
      <c r="E71" s="79">
        <v>83.810938870000001</v>
      </c>
      <c r="F71" s="79">
        <f>D71-E71</f>
        <v>46.307999999999993</v>
      </c>
      <c r="G71" s="79" t="s">
        <v>15</v>
      </c>
      <c r="H71" s="79">
        <f>SUM(J71,L71,N71,P71)</f>
        <v>0.24244337999999999</v>
      </c>
      <c r="I71" s="79" t="s">
        <v>15</v>
      </c>
      <c r="J71" s="79">
        <v>0.24244337999999999</v>
      </c>
      <c r="K71" s="79">
        <v>0</v>
      </c>
      <c r="L71" s="79">
        <v>0</v>
      </c>
      <c r="M71" s="79" t="s">
        <v>15</v>
      </c>
      <c r="N71" s="79">
        <v>0</v>
      </c>
      <c r="O71" s="79" t="s">
        <v>15</v>
      </c>
      <c r="P71" s="80">
        <v>0</v>
      </c>
      <c r="Q71" s="79">
        <f>F71-H71</f>
        <v>46.065556619999995</v>
      </c>
      <c r="R71" s="31">
        <f t="shared" si="17"/>
        <v>46.065556619999995</v>
      </c>
      <c r="S71" s="31">
        <f t="shared" si="18"/>
        <v>0</v>
      </c>
      <c r="T71" s="79">
        <f>H71</f>
        <v>0.24244337999999999</v>
      </c>
      <c r="U71" s="81" t="s">
        <v>282</v>
      </c>
      <c r="V71" s="82" t="s">
        <v>257</v>
      </c>
      <c r="W71" s="83"/>
      <c r="Y71" s="85"/>
    </row>
    <row r="72" spans="1:25" s="84" customFormat="1" ht="53.25" customHeight="1" x14ac:dyDescent="0.25">
      <c r="A72" s="76" t="s">
        <v>100</v>
      </c>
      <c r="B72" s="86" t="s">
        <v>249</v>
      </c>
      <c r="C72" s="78" t="s">
        <v>264</v>
      </c>
      <c r="D72" s="79">
        <v>69.442988190000008</v>
      </c>
      <c r="E72" s="79">
        <v>69.437522040000005</v>
      </c>
      <c r="F72" s="79">
        <f>D72-E72</f>
        <v>5.4661500000037222E-3</v>
      </c>
      <c r="G72" s="79" t="s">
        <v>15</v>
      </c>
      <c r="H72" s="79">
        <f>SUM(J72,L72,N72,P72)</f>
        <v>5.4661500000000003E-3</v>
      </c>
      <c r="I72" s="79" t="s">
        <v>15</v>
      </c>
      <c r="J72" s="79">
        <v>5.4661500000000003E-3</v>
      </c>
      <c r="K72" s="79" t="s">
        <v>15</v>
      </c>
      <c r="L72" s="79">
        <v>0</v>
      </c>
      <c r="M72" s="79" t="s">
        <v>15</v>
      </c>
      <c r="N72" s="79">
        <v>0</v>
      </c>
      <c r="O72" s="79" t="s">
        <v>15</v>
      </c>
      <c r="P72" s="80">
        <v>0</v>
      </c>
      <c r="Q72" s="79">
        <f>F72-H72</f>
        <v>3.7218492177082396E-15</v>
      </c>
      <c r="R72" s="31">
        <f t="shared" si="17"/>
        <v>3.7218492177082396E-15</v>
      </c>
      <c r="S72" s="31">
        <f t="shared" si="18"/>
        <v>0</v>
      </c>
      <c r="T72" s="79">
        <f>H72</f>
        <v>5.4661500000000003E-3</v>
      </c>
      <c r="U72" s="81" t="s">
        <v>282</v>
      </c>
      <c r="V72" s="82" t="s">
        <v>257</v>
      </c>
      <c r="W72" s="83"/>
      <c r="Y72" s="85"/>
    </row>
    <row r="73" spans="1:25" ht="31.5" x14ac:dyDescent="0.25">
      <c r="A73" s="42" t="s">
        <v>103</v>
      </c>
      <c r="B73" s="29" t="s">
        <v>104</v>
      </c>
      <c r="C73" s="36" t="s">
        <v>14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44">
        <v>0</v>
      </c>
      <c r="Q73" s="24">
        <v>0</v>
      </c>
      <c r="R73" s="31">
        <f t="shared" si="17"/>
        <v>0</v>
      </c>
      <c r="S73" s="31">
        <f t="shared" si="18"/>
        <v>0</v>
      </c>
      <c r="T73" s="24">
        <v>0</v>
      </c>
      <c r="U73" s="33" t="str">
        <f t="shared" si="19"/>
        <v>-</v>
      </c>
      <c r="V73" s="45"/>
      <c r="W73" s="40"/>
      <c r="Y73" s="19"/>
    </row>
    <row r="74" spans="1:25" ht="47.25" x14ac:dyDescent="0.25">
      <c r="A74" s="42" t="s">
        <v>105</v>
      </c>
      <c r="B74" s="29" t="s">
        <v>106</v>
      </c>
      <c r="C74" s="36" t="s">
        <v>14</v>
      </c>
      <c r="D74" s="24">
        <f>D75</f>
        <v>242.3016873</v>
      </c>
      <c r="E74" s="24">
        <f t="shared" ref="E74:U74" si="129">E75</f>
        <v>0.7910182</v>
      </c>
      <c r="F74" s="24">
        <f t="shared" si="129"/>
        <v>241.5106691</v>
      </c>
      <c r="G74" s="24" t="str">
        <f t="shared" si="129"/>
        <v>н.д.</v>
      </c>
      <c r="H74" s="24">
        <f t="shared" si="129"/>
        <v>4.2088428000000002</v>
      </c>
      <c r="I74" s="24" t="str">
        <f t="shared" si="129"/>
        <v>н.д.</v>
      </c>
      <c r="J74" s="24">
        <f t="shared" si="129"/>
        <v>4.2088428000000002</v>
      </c>
      <c r="K74" s="24" t="str">
        <f t="shared" si="129"/>
        <v>н.д.</v>
      </c>
      <c r="L74" s="24">
        <f t="shared" si="129"/>
        <v>0</v>
      </c>
      <c r="M74" s="24" t="str">
        <f t="shared" si="129"/>
        <v>н.д.</v>
      </c>
      <c r="N74" s="24">
        <f t="shared" si="129"/>
        <v>0</v>
      </c>
      <c r="O74" s="24" t="str">
        <f t="shared" si="129"/>
        <v>н.д.</v>
      </c>
      <c r="P74" s="24">
        <f t="shared" si="129"/>
        <v>0</v>
      </c>
      <c r="Q74" s="24">
        <f t="shared" si="129"/>
        <v>237.30182629999999</v>
      </c>
      <c r="R74" s="31">
        <f t="shared" si="17"/>
        <v>237.30182629999999</v>
      </c>
      <c r="S74" s="31">
        <f t="shared" si="18"/>
        <v>0</v>
      </c>
      <c r="T74" s="24">
        <f t="shared" si="129"/>
        <v>4.2088428000000002</v>
      </c>
      <c r="U74" s="24" t="str">
        <f t="shared" si="129"/>
        <v>-</v>
      </c>
      <c r="V74" s="45"/>
      <c r="W74" s="40"/>
      <c r="Y74" s="19"/>
    </row>
    <row r="75" spans="1:25" s="84" customFormat="1" ht="110.25" x14ac:dyDescent="0.25">
      <c r="A75" s="76" t="s">
        <v>105</v>
      </c>
      <c r="B75" s="86" t="s">
        <v>272</v>
      </c>
      <c r="C75" s="78" t="s">
        <v>290</v>
      </c>
      <c r="D75" s="79">
        <v>242.3016873</v>
      </c>
      <c r="E75" s="79">
        <v>0.7910182</v>
      </c>
      <c r="F75" s="79">
        <f>D75-E75</f>
        <v>241.5106691</v>
      </c>
      <c r="G75" s="79" t="s">
        <v>15</v>
      </c>
      <c r="H75" s="79">
        <f>SUM(J75,L75,N75,P75)</f>
        <v>4.2088428000000002</v>
      </c>
      <c r="I75" s="79" t="s">
        <v>15</v>
      </c>
      <c r="J75" s="79">
        <v>4.2088428000000002</v>
      </c>
      <c r="K75" s="79" t="s">
        <v>15</v>
      </c>
      <c r="L75" s="79">
        <v>0</v>
      </c>
      <c r="M75" s="79" t="s">
        <v>15</v>
      </c>
      <c r="N75" s="79">
        <v>0</v>
      </c>
      <c r="O75" s="79" t="s">
        <v>15</v>
      </c>
      <c r="P75" s="80">
        <v>0</v>
      </c>
      <c r="Q75" s="79">
        <f>F75-H75</f>
        <v>237.30182629999999</v>
      </c>
      <c r="R75" s="31">
        <f t="shared" si="17"/>
        <v>237.30182629999999</v>
      </c>
      <c r="S75" s="31">
        <f t="shared" si="18"/>
        <v>0</v>
      </c>
      <c r="T75" s="79">
        <f>H75</f>
        <v>4.2088428000000002</v>
      </c>
      <c r="U75" s="81" t="s">
        <v>282</v>
      </c>
      <c r="V75" s="82"/>
      <c r="W75" s="83"/>
      <c r="Y75" s="85"/>
    </row>
    <row r="76" spans="1:25" ht="47.25" x14ac:dyDescent="0.25">
      <c r="A76" s="42" t="s">
        <v>107</v>
      </c>
      <c r="B76" s="29" t="s">
        <v>108</v>
      </c>
      <c r="C76" s="36" t="s">
        <v>14</v>
      </c>
      <c r="D76" s="24">
        <f t="shared" ref="D76" si="130">SUM(D77:D78)</f>
        <v>0</v>
      </c>
      <c r="E76" s="24">
        <f t="shared" ref="E76:T76" si="131">SUM(E77:E78)</f>
        <v>0</v>
      </c>
      <c r="F76" s="24">
        <f t="shared" si="131"/>
        <v>0</v>
      </c>
      <c r="G76" s="24">
        <f t="shared" si="131"/>
        <v>0</v>
      </c>
      <c r="H76" s="24">
        <f t="shared" si="131"/>
        <v>0</v>
      </c>
      <c r="I76" s="24">
        <f t="shared" si="131"/>
        <v>0</v>
      </c>
      <c r="J76" s="24">
        <f t="shared" si="131"/>
        <v>0</v>
      </c>
      <c r="K76" s="24">
        <f t="shared" si="131"/>
        <v>0</v>
      </c>
      <c r="L76" s="24">
        <f t="shared" si="131"/>
        <v>0</v>
      </c>
      <c r="M76" s="24">
        <f t="shared" si="131"/>
        <v>0</v>
      </c>
      <c r="N76" s="24">
        <f t="shared" si="131"/>
        <v>0</v>
      </c>
      <c r="O76" s="24">
        <f t="shared" si="131"/>
        <v>0</v>
      </c>
      <c r="P76" s="44">
        <f t="shared" si="131"/>
        <v>0</v>
      </c>
      <c r="Q76" s="24">
        <f t="shared" si="131"/>
        <v>0</v>
      </c>
      <c r="R76" s="31">
        <f t="shared" si="17"/>
        <v>0</v>
      </c>
      <c r="S76" s="31">
        <f t="shared" si="18"/>
        <v>0</v>
      </c>
      <c r="T76" s="24">
        <f t="shared" si="131"/>
        <v>0</v>
      </c>
      <c r="U76" s="33" t="str">
        <f t="shared" si="19"/>
        <v>-</v>
      </c>
      <c r="V76" s="45"/>
      <c r="W76" s="40"/>
      <c r="Y76" s="19"/>
    </row>
    <row r="77" spans="1:25" ht="31.5" x14ac:dyDescent="0.25">
      <c r="A77" s="42" t="s">
        <v>109</v>
      </c>
      <c r="B77" s="29" t="s">
        <v>110</v>
      </c>
      <c r="C77" s="36" t="s">
        <v>14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44">
        <v>0</v>
      </c>
      <c r="Q77" s="24">
        <v>0</v>
      </c>
      <c r="R77" s="31">
        <f t="shared" si="17"/>
        <v>0</v>
      </c>
      <c r="S77" s="31">
        <f t="shared" si="18"/>
        <v>0</v>
      </c>
      <c r="T77" s="24">
        <v>0</v>
      </c>
      <c r="U77" s="33" t="str">
        <f t="shared" si="19"/>
        <v>-</v>
      </c>
      <c r="V77" s="45"/>
      <c r="W77" s="40"/>
      <c r="Y77" s="19"/>
    </row>
    <row r="78" spans="1:25" ht="47.25" x14ac:dyDescent="0.25">
      <c r="A78" s="42" t="s">
        <v>111</v>
      </c>
      <c r="B78" s="29" t="s">
        <v>112</v>
      </c>
      <c r="C78" s="36" t="s">
        <v>14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44">
        <v>0</v>
      </c>
      <c r="Q78" s="24">
        <v>0</v>
      </c>
      <c r="R78" s="31">
        <f t="shared" si="17"/>
        <v>0</v>
      </c>
      <c r="S78" s="31">
        <f t="shared" si="18"/>
        <v>0</v>
      </c>
      <c r="T78" s="24">
        <v>0</v>
      </c>
      <c r="U78" s="33" t="str">
        <f t="shared" si="19"/>
        <v>-</v>
      </c>
      <c r="V78" s="45"/>
      <c r="W78" s="40"/>
      <c r="Y78" s="19"/>
    </row>
    <row r="79" spans="1:25" ht="111.75" customHeight="1" x14ac:dyDescent="0.25">
      <c r="A79" s="42" t="s">
        <v>113</v>
      </c>
      <c r="B79" s="29" t="s">
        <v>114</v>
      </c>
      <c r="C79" s="36" t="s">
        <v>14</v>
      </c>
      <c r="D79" s="24">
        <f t="shared" ref="D79" si="132">SUM(D80:D81)</f>
        <v>24918.202731379999</v>
      </c>
      <c r="E79" s="24">
        <f t="shared" ref="E79:T79" si="133">SUM(E80:E81)</f>
        <v>730.93231610999999</v>
      </c>
      <c r="F79" s="24">
        <f t="shared" si="133"/>
        <v>24187.270415269999</v>
      </c>
      <c r="G79" s="24">
        <f t="shared" si="133"/>
        <v>0</v>
      </c>
      <c r="H79" s="24">
        <f t="shared" si="133"/>
        <v>17.903091309999997</v>
      </c>
      <c r="I79" s="24">
        <f t="shared" si="133"/>
        <v>0</v>
      </c>
      <c r="J79" s="24">
        <f t="shared" si="133"/>
        <v>17.903091309999997</v>
      </c>
      <c r="K79" s="24">
        <f t="shared" si="133"/>
        <v>0</v>
      </c>
      <c r="L79" s="24">
        <f t="shared" si="133"/>
        <v>0</v>
      </c>
      <c r="M79" s="24">
        <f t="shared" si="133"/>
        <v>0</v>
      </c>
      <c r="N79" s="24">
        <f t="shared" si="133"/>
        <v>0</v>
      </c>
      <c r="O79" s="24">
        <f t="shared" si="133"/>
        <v>0</v>
      </c>
      <c r="P79" s="44">
        <f t="shared" si="133"/>
        <v>0</v>
      </c>
      <c r="Q79" s="24">
        <f t="shared" si="133"/>
        <v>24169.367323959999</v>
      </c>
      <c r="R79" s="31">
        <f t="shared" si="17"/>
        <v>24169.367323959999</v>
      </c>
      <c r="S79" s="31">
        <f t="shared" si="18"/>
        <v>0</v>
      </c>
      <c r="T79" s="24">
        <f t="shared" si="133"/>
        <v>17.903091309999997</v>
      </c>
      <c r="U79" s="33" t="str">
        <f t="shared" si="19"/>
        <v>-</v>
      </c>
      <c r="V79" s="45"/>
      <c r="W79" s="40"/>
      <c r="Y79" s="19"/>
    </row>
    <row r="80" spans="1:25" ht="100.5" customHeight="1" x14ac:dyDescent="0.25">
      <c r="A80" s="42" t="s">
        <v>115</v>
      </c>
      <c r="B80" s="29" t="s">
        <v>116</v>
      </c>
      <c r="C80" s="36" t="s">
        <v>14</v>
      </c>
      <c r="D80" s="24"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44">
        <v>0</v>
      </c>
      <c r="Q80" s="24">
        <v>0</v>
      </c>
      <c r="R80" s="31">
        <f t="shared" si="17"/>
        <v>0</v>
      </c>
      <c r="S80" s="31">
        <f t="shared" si="18"/>
        <v>0</v>
      </c>
      <c r="T80" s="24">
        <v>0</v>
      </c>
      <c r="U80" s="33" t="str">
        <f t="shared" si="19"/>
        <v>-</v>
      </c>
      <c r="V80" s="45"/>
      <c r="W80" s="40"/>
      <c r="Y80" s="19"/>
    </row>
    <row r="81" spans="1:25" ht="47.25" x14ac:dyDescent="0.25">
      <c r="A81" s="42" t="s">
        <v>117</v>
      </c>
      <c r="B81" s="29" t="s">
        <v>118</v>
      </c>
      <c r="C81" s="36" t="s">
        <v>14</v>
      </c>
      <c r="D81" s="24">
        <f>SUM(D82:D83)</f>
        <v>24918.202731379999</v>
      </c>
      <c r="E81" s="24">
        <f t="shared" ref="E81:T81" si="134">SUM(E82:E83)</f>
        <v>730.93231610999999</v>
      </c>
      <c r="F81" s="24">
        <f t="shared" si="134"/>
        <v>24187.270415269999</v>
      </c>
      <c r="G81" s="24">
        <f t="shared" si="134"/>
        <v>0</v>
      </c>
      <c r="H81" s="24">
        <f t="shared" si="134"/>
        <v>17.903091309999997</v>
      </c>
      <c r="I81" s="24">
        <f t="shared" si="134"/>
        <v>0</v>
      </c>
      <c r="J81" s="24">
        <f t="shared" si="134"/>
        <v>17.903091309999997</v>
      </c>
      <c r="K81" s="24">
        <f t="shared" si="134"/>
        <v>0</v>
      </c>
      <c r="L81" s="24">
        <f t="shared" si="134"/>
        <v>0</v>
      </c>
      <c r="M81" s="24">
        <f t="shared" si="134"/>
        <v>0</v>
      </c>
      <c r="N81" s="24">
        <f t="shared" si="134"/>
        <v>0</v>
      </c>
      <c r="O81" s="24">
        <f t="shared" si="134"/>
        <v>0</v>
      </c>
      <c r="P81" s="24">
        <f t="shared" si="134"/>
        <v>0</v>
      </c>
      <c r="Q81" s="24">
        <f t="shared" si="134"/>
        <v>24169.367323959999</v>
      </c>
      <c r="R81" s="31">
        <f t="shared" si="17"/>
        <v>24169.367323959999</v>
      </c>
      <c r="S81" s="31">
        <f t="shared" si="18"/>
        <v>0</v>
      </c>
      <c r="T81" s="24">
        <f t="shared" si="134"/>
        <v>17.903091309999997</v>
      </c>
      <c r="U81" s="33" t="str">
        <f t="shared" si="19"/>
        <v>-</v>
      </c>
      <c r="V81" s="45"/>
      <c r="W81" s="40"/>
      <c r="Y81" s="19"/>
    </row>
    <row r="82" spans="1:25" s="84" customFormat="1" ht="31.5" x14ac:dyDescent="0.25">
      <c r="A82" s="76" t="s">
        <v>117</v>
      </c>
      <c r="B82" s="86" t="s">
        <v>247</v>
      </c>
      <c r="C82" s="78" t="s">
        <v>287</v>
      </c>
      <c r="D82" s="79">
        <v>24733.292727309999</v>
      </c>
      <c r="E82" s="79">
        <v>547.41200161999996</v>
      </c>
      <c r="F82" s="79">
        <f>D82-E82</f>
        <v>24185.88072569</v>
      </c>
      <c r="G82" s="79" t="s">
        <v>15</v>
      </c>
      <c r="H82" s="79">
        <f>SUM(J82,L82,N82,P82)</f>
        <v>17.608461729999998</v>
      </c>
      <c r="I82" s="79" t="s">
        <v>15</v>
      </c>
      <c r="J82" s="79">
        <v>17.608461729999998</v>
      </c>
      <c r="K82" s="79" t="s">
        <v>15</v>
      </c>
      <c r="L82" s="79">
        <v>0</v>
      </c>
      <c r="M82" s="79" t="s">
        <v>15</v>
      </c>
      <c r="N82" s="79">
        <v>0</v>
      </c>
      <c r="O82" s="79" t="s">
        <v>15</v>
      </c>
      <c r="P82" s="80">
        <v>0</v>
      </c>
      <c r="Q82" s="79">
        <f>F82-H82</f>
        <v>24168.27226396</v>
      </c>
      <c r="R82" s="31">
        <f t="shared" si="17"/>
        <v>24168.27226396</v>
      </c>
      <c r="S82" s="31">
        <f t="shared" si="18"/>
        <v>0</v>
      </c>
      <c r="T82" s="79">
        <f>H82</f>
        <v>17.608461729999998</v>
      </c>
      <c r="U82" s="81" t="s">
        <v>282</v>
      </c>
      <c r="V82" s="82"/>
      <c r="W82" s="83"/>
      <c r="Y82" s="85"/>
    </row>
    <row r="83" spans="1:25" s="84" customFormat="1" ht="31.5" x14ac:dyDescent="0.25">
      <c r="A83" s="76" t="s">
        <v>117</v>
      </c>
      <c r="B83" s="86" t="s">
        <v>258</v>
      </c>
      <c r="C83" s="78" t="s">
        <v>288</v>
      </c>
      <c r="D83" s="79">
        <v>184.91000407000001</v>
      </c>
      <c r="E83" s="79">
        <v>183.52031449</v>
      </c>
      <c r="F83" s="79">
        <f>D83-E83</f>
        <v>1.3896895800000095</v>
      </c>
      <c r="G83" s="79" t="s">
        <v>15</v>
      </c>
      <c r="H83" s="79">
        <f>SUM(J83,L83,N83,P83)</f>
        <v>0.29462958</v>
      </c>
      <c r="I83" s="79" t="s">
        <v>15</v>
      </c>
      <c r="J83" s="79">
        <v>0.29462958</v>
      </c>
      <c r="K83" s="79" t="s">
        <v>15</v>
      </c>
      <c r="L83" s="79">
        <v>0</v>
      </c>
      <c r="M83" s="79" t="s">
        <v>15</v>
      </c>
      <c r="N83" s="79">
        <v>0</v>
      </c>
      <c r="O83" s="79" t="s">
        <v>15</v>
      </c>
      <c r="P83" s="80">
        <v>0</v>
      </c>
      <c r="Q83" s="79">
        <f>F83-H83</f>
        <v>1.0950600000000095</v>
      </c>
      <c r="R83" s="31">
        <f t="shared" si="17"/>
        <v>1.0950600000000095</v>
      </c>
      <c r="S83" s="31">
        <f t="shared" si="18"/>
        <v>0</v>
      </c>
      <c r="T83" s="79">
        <f>H83</f>
        <v>0.29462958</v>
      </c>
      <c r="U83" s="81" t="s">
        <v>282</v>
      </c>
      <c r="V83" s="82"/>
      <c r="W83" s="83"/>
      <c r="Y83" s="85"/>
    </row>
    <row r="84" spans="1:25" ht="47.25" x14ac:dyDescent="0.25">
      <c r="A84" s="42" t="s">
        <v>119</v>
      </c>
      <c r="B84" s="29" t="s">
        <v>120</v>
      </c>
      <c r="C84" s="36" t="s">
        <v>14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44">
        <v>0</v>
      </c>
      <c r="Q84" s="24">
        <v>0</v>
      </c>
      <c r="R84" s="31">
        <f t="shared" ref="R84:R147" si="135">F84-J84</f>
        <v>0</v>
      </c>
      <c r="S84" s="31">
        <f t="shared" ref="S84:S147" si="136">Q84-R84</f>
        <v>0</v>
      </c>
      <c r="T84" s="24">
        <v>0</v>
      </c>
      <c r="U84" s="33" t="str">
        <f t="shared" ref="U84:U147" si="137">IF(I84=0,"-",T84/I84)</f>
        <v>-</v>
      </c>
      <c r="V84" s="45"/>
      <c r="W84" s="40"/>
      <c r="Y84" s="19"/>
    </row>
    <row r="85" spans="1:25" ht="54" customHeight="1" x14ac:dyDescent="0.25">
      <c r="A85" s="42" t="s">
        <v>121</v>
      </c>
      <c r="B85" s="29" t="s">
        <v>29</v>
      </c>
      <c r="C85" s="36" t="s">
        <v>14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44">
        <v>0</v>
      </c>
      <c r="Q85" s="24">
        <v>0</v>
      </c>
      <c r="R85" s="31">
        <f t="shared" si="135"/>
        <v>0</v>
      </c>
      <c r="S85" s="31">
        <f t="shared" si="136"/>
        <v>0</v>
      </c>
      <c r="T85" s="24">
        <v>0</v>
      </c>
      <c r="U85" s="33" t="str">
        <f t="shared" si="137"/>
        <v>-</v>
      </c>
      <c r="V85" s="45"/>
      <c r="W85" s="40"/>
      <c r="Y85" s="19"/>
    </row>
    <row r="86" spans="1:25" ht="42.75" customHeight="1" x14ac:dyDescent="0.25">
      <c r="A86" s="42" t="s">
        <v>122</v>
      </c>
      <c r="B86" s="29" t="s">
        <v>123</v>
      </c>
      <c r="C86" s="36" t="s">
        <v>14</v>
      </c>
      <c r="D86" s="24">
        <f t="shared" ref="D86:T86" si="138">SUM(D87:D88)</f>
        <v>0.48370000000000002</v>
      </c>
      <c r="E86" s="24">
        <f t="shared" si="138"/>
        <v>0.44185000000000002</v>
      </c>
      <c r="F86" s="24">
        <f t="shared" si="138"/>
        <v>4.1849999999999998E-2</v>
      </c>
      <c r="G86" s="24">
        <f t="shared" si="138"/>
        <v>0</v>
      </c>
      <c r="H86" s="24">
        <f t="shared" si="138"/>
        <v>4.1849999999999998E-2</v>
      </c>
      <c r="I86" s="24">
        <f t="shared" si="138"/>
        <v>0</v>
      </c>
      <c r="J86" s="24">
        <f t="shared" si="138"/>
        <v>4.1849999999999998E-2</v>
      </c>
      <c r="K86" s="24">
        <f t="shared" si="138"/>
        <v>0</v>
      </c>
      <c r="L86" s="24">
        <f t="shared" si="138"/>
        <v>0</v>
      </c>
      <c r="M86" s="24">
        <f t="shared" si="138"/>
        <v>0</v>
      </c>
      <c r="N86" s="24">
        <f t="shared" si="138"/>
        <v>0</v>
      </c>
      <c r="O86" s="24">
        <f t="shared" si="138"/>
        <v>0</v>
      </c>
      <c r="P86" s="44">
        <f t="shared" si="138"/>
        <v>0</v>
      </c>
      <c r="Q86" s="24">
        <f t="shared" si="138"/>
        <v>0</v>
      </c>
      <c r="R86" s="31">
        <f t="shared" si="135"/>
        <v>0</v>
      </c>
      <c r="S86" s="31">
        <f t="shared" si="136"/>
        <v>0</v>
      </c>
      <c r="T86" s="24">
        <f t="shared" si="138"/>
        <v>4.1849999999999998E-2</v>
      </c>
      <c r="U86" s="33" t="str">
        <f t="shared" si="137"/>
        <v>-</v>
      </c>
      <c r="V86" s="45"/>
      <c r="W86" s="40"/>
      <c r="Y86" s="19"/>
    </row>
    <row r="87" spans="1:25" s="84" customFormat="1" ht="66" customHeight="1" x14ac:dyDescent="0.25">
      <c r="A87" s="76" t="s">
        <v>248</v>
      </c>
      <c r="B87" s="86" t="s">
        <v>273</v>
      </c>
      <c r="C87" s="87" t="s">
        <v>294</v>
      </c>
      <c r="D87" s="79">
        <v>0.4</v>
      </c>
      <c r="E87" s="79">
        <v>0.4</v>
      </c>
      <c r="F87" s="79">
        <f>D87-E87</f>
        <v>0</v>
      </c>
      <c r="G87" s="79" t="s">
        <v>15</v>
      </c>
      <c r="H87" s="79">
        <f>SUM(J87,L87,N87,P87)</f>
        <v>0</v>
      </c>
      <c r="I87" s="79" t="s">
        <v>15</v>
      </c>
      <c r="J87" s="79">
        <v>0</v>
      </c>
      <c r="K87" s="79" t="s">
        <v>15</v>
      </c>
      <c r="L87" s="79">
        <v>0</v>
      </c>
      <c r="M87" s="79" t="s">
        <v>15</v>
      </c>
      <c r="N87" s="79">
        <v>0</v>
      </c>
      <c r="O87" s="79" t="s">
        <v>15</v>
      </c>
      <c r="P87" s="80">
        <v>0</v>
      </c>
      <c r="Q87" s="79">
        <f>F87-H87</f>
        <v>0</v>
      </c>
      <c r="R87" s="31">
        <f t="shared" si="135"/>
        <v>0</v>
      </c>
      <c r="S87" s="31">
        <f t="shared" si="136"/>
        <v>0</v>
      </c>
      <c r="T87" s="79">
        <f>H87</f>
        <v>0</v>
      </c>
      <c r="U87" s="81" t="s">
        <v>282</v>
      </c>
      <c r="V87" s="82" t="s">
        <v>255</v>
      </c>
      <c r="W87" s="83"/>
      <c r="Y87" s="85"/>
    </row>
    <row r="88" spans="1:25" s="84" customFormat="1" ht="66" customHeight="1" x14ac:dyDescent="0.25">
      <c r="A88" s="76" t="s">
        <v>248</v>
      </c>
      <c r="B88" s="86" t="s">
        <v>274</v>
      </c>
      <c r="C88" s="78" t="s">
        <v>293</v>
      </c>
      <c r="D88" s="79">
        <v>8.3699999999999997E-2</v>
      </c>
      <c r="E88" s="79">
        <v>4.1849999999999998E-2</v>
      </c>
      <c r="F88" s="79">
        <f t="shared" ref="F88" si="139">D88-E88</f>
        <v>4.1849999999999998E-2</v>
      </c>
      <c r="G88" s="79" t="s">
        <v>15</v>
      </c>
      <c r="H88" s="79">
        <f t="shared" ref="H88" si="140">SUM(J88,L88,N88,P88)</f>
        <v>4.1849999999999998E-2</v>
      </c>
      <c r="I88" s="79" t="s">
        <v>15</v>
      </c>
      <c r="J88" s="79">
        <v>4.1849999999999998E-2</v>
      </c>
      <c r="K88" s="79" t="s">
        <v>15</v>
      </c>
      <c r="L88" s="79">
        <v>0</v>
      </c>
      <c r="M88" s="79" t="s">
        <v>15</v>
      </c>
      <c r="N88" s="79">
        <v>0</v>
      </c>
      <c r="O88" s="79" t="s">
        <v>15</v>
      </c>
      <c r="P88" s="80">
        <v>0</v>
      </c>
      <c r="Q88" s="79">
        <f>F88-H88</f>
        <v>0</v>
      </c>
      <c r="R88" s="31">
        <f t="shared" si="135"/>
        <v>0</v>
      </c>
      <c r="S88" s="31">
        <f t="shared" si="136"/>
        <v>0</v>
      </c>
      <c r="T88" s="79">
        <f>H88</f>
        <v>4.1849999999999998E-2</v>
      </c>
      <c r="U88" s="81" t="s">
        <v>282</v>
      </c>
      <c r="V88" s="82" t="s">
        <v>255</v>
      </c>
      <c r="W88" s="83"/>
      <c r="Y88" s="85"/>
    </row>
    <row r="89" spans="1:25" s="13" customFormat="1" ht="47.25" x14ac:dyDescent="0.25">
      <c r="A89" s="46" t="s">
        <v>124</v>
      </c>
      <c r="B89" s="47" t="s">
        <v>125</v>
      </c>
      <c r="C89" s="48" t="s">
        <v>14</v>
      </c>
      <c r="D89" s="49">
        <f t="shared" ref="D89:J89" si="141">SUM(D90,D104,D114,D122,D129,D134,D135)</f>
        <v>549.59776189999991</v>
      </c>
      <c r="E89" s="49">
        <f t="shared" si="141"/>
        <v>185.51116549</v>
      </c>
      <c r="F89" s="49">
        <f t="shared" si="141"/>
        <v>364.08659640999997</v>
      </c>
      <c r="G89" s="49">
        <f t="shared" si="141"/>
        <v>0</v>
      </c>
      <c r="H89" s="49">
        <f t="shared" si="141"/>
        <v>17.003296280000001</v>
      </c>
      <c r="I89" s="49">
        <f t="shared" si="141"/>
        <v>0</v>
      </c>
      <c r="J89" s="49">
        <f t="shared" si="141"/>
        <v>17.003296280000001</v>
      </c>
      <c r="K89" s="49">
        <f t="shared" ref="K89:T89" si="142">SUM(K90,K104,K114,K122,K129,K134,K135)</f>
        <v>0</v>
      </c>
      <c r="L89" s="49">
        <f t="shared" si="142"/>
        <v>0</v>
      </c>
      <c r="M89" s="49">
        <f t="shared" si="142"/>
        <v>0</v>
      </c>
      <c r="N89" s="49">
        <f t="shared" si="142"/>
        <v>0</v>
      </c>
      <c r="O89" s="49">
        <f t="shared" si="142"/>
        <v>0</v>
      </c>
      <c r="P89" s="49">
        <f t="shared" si="142"/>
        <v>0</v>
      </c>
      <c r="Q89" s="49">
        <f t="shared" si="142"/>
        <v>334.56339691999995</v>
      </c>
      <c r="R89" s="31">
        <f t="shared" si="135"/>
        <v>347.08330013</v>
      </c>
      <c r="S89" s="31">
        <f t="shared" si="136"/>
        <v>-12.519903210000052</v>
      </c>
      <c r="T89" s="49">
        <f t="shared" si="142"/>
        <v>17.003296280000001</v>
      </c>
      <c r="U89" s="33" t="str">
        <f t="shared" si="137"/>
        <v>-</v>
      </c>
      <c r="V89" s="50"/>
      <c r="W89" s="51"/>
      <c r="Y89" s="19"/>
    </row>
    <row r="90" spans="1:25" ht="31.5" x14ac:dyDescent="0.25">
      <c r="A90" s="52" t="s">
        <v>126</v>
      </c>
      <c r="B90" s="53" t="s">
        <v>127</v>
      </c>
      <c r="C90" s="48" t="s">
        <v>14</v>
      </c>
      <c r="D90" s="49">
        <f t="shared" ref="D90" si="143">SUM(D91,D94,D97,D103)</f>
        <v>0</v>
      </c>
      <c r="E90" s="49">
        <f t="shared" ref="E90:T90" si="144">SUM(E91,E94,E97,E103)</f>
        <v>0</v>
      </c>
      <c r="F90" s="49">
        <f t="shared" si="144"/>
        <v>0</v>
      </c>
      <c r="G90" s="49">
        <f t="shared" si="144"/>
        <v>0</v>
      </c>
      <c r="H90" s="49">
        <f t="shared" si="144"/>
        <v>0</v>
      </c>
      <c r="I90" s="49">
        <f t="shared" si="144"/>
        <v>0</v>
      </c>
      <c r="J90" s="49">
        <f t="shared" si="144"/>
        <v>0</v>
      </c>
      <c r="K90" s="49">
        <f t="shared" si="144"/>
        <v>0</v>
      </c>
      <c r="L90" s="49">
        <f t="shared" si="144"/>
        <v>0</v>
      </c>
      <c r="M90" s="49">
        <f t="shared" si="144"/>
        <v>0</v>
      </c>
      <c r="N90" s="49">
        <f t="shared" si="144"/>
        <v>0</v>
      </c>
      <c r="O90" s="49">
        <f t="shared" si="144"/>
        <v>0</v>
      </c>
      <c r="P90" s="54">
        <f t="shared" si="144"/>
        <v>0</v>
      </c>
      <c r="Q90" s="49">
        <f t="shared" si="144"/>
        <v>0</v>
      </c>
      <c r="R90" s="31">
        <f t="shared" si="135"/>
        <v>0</v>
      </c>
      <c r="S90" s="31">
        <f t="shared" si="136"/>
        <v>0</v>
      </c>
      <c r="T90" s="49">
        <f t="shared" si="144"/>
        <v>0</v>
      </c>
      <c r="U90" s="33" t="str">
        <f t="shared" si="137"/>
        <v>-</v>
      </c>
      <c r="V90" s="50"/>
      <c r="W90" s="40"/>
      <c r="Y90" s="19"/>
    </row>
    <row r="91" spans="1:25" ht="94.5" x14ac:dyDescent="0.25">
      <c r="A91" s="42" t="s">
        <v>128</v>
      </c>
      <c r="B91" s="29" t="s">
        <v>129</v>
      </c>
      <c r="C91" s="36" t="s">
        <v>14</v>
      </c>
      <c r="D91" s="24">
        <f t="shared" ref="D91" si="145">SUM(D92:D93)</f>
        <v>0</v>
      </c>
      <c r="E91" s="24">
        <f t="shared" ref="E91:T91" si="146">SUM(E92:E93)</f>
        <v>0</v>
      </c>
      <c r="F91" s="24">
        <f t="shared" si="146"/>
        <v>0</v>
      </c>
      <c r="G91" s="24">
        <f t="shared" si="146"/>
        <v>0</v>
      </c>
      <c r="H91" s="24">
        <f t="shared" si="146"/>
        <v>0</v>
      </c>
      <c r="I91" s="24">
        <f t="shared" si="146"/>
        <v>0</v>
      </c>
      <c r="J91" s="24">
        <f t="shared" si="146"/>
        <v>0</v>
      </c>
      <c r="K91" s="24">
        <f t="shared" si="146"/>
        <v>0</v>
      </c>
      <c r="L91" s="24">
        <f t="shared" si="146"/>
        <v>0</v>
      </c>
      <c r="M91" s="24">
        <f t="shared" si="146"/>
        <v>0</v>
      </c>
      <c r="N91" s="24">
        <f t="shared" si="146"/>
        <v>0</v>
      </c>
      <c r="O91" s="24">
        <f t="shared" si="146"/>
        <v>0</v>
      </c>
      <c r="P91" s="44">
        <f t="shared" si="146"/>
        <v>0</v>
      </c>
      <c r="Q91" s="24">
        <f t="shared" si="146"/>
        <v>0</v>
      </c>
      <c r="R91" s="31">
        <f t="shared" si="135"/>
        <v>0</v>
      </c>
      <c r="S91" s="31">
        <f t="shared" si="136"/>
        <v>0</v>
      </c>
      <c r="T91" s="24">
        <f t="shared" si="146"/>
        <v>0</v>
      </c>
      <c r="U91" s="33" t="str">
        <f t="shared" si="137"/>
        <v>-</v>
      </c>
      <c r="V91" s="45"/>
      <c r="W91" s="40"/>
      <c r="Y91" s="19"/>
    </row>
    <row r="92" spans="1:25" ht="31.5" x14ac:dyDescent="0.25">
      <c r="A92" s="42" t="s">
        <v>130</v>
      </c>
      <c r="B92" s="43" t="s">
        <v>131</v>
      </c>
      <c r="C92" s="36" t="s">
        <v>14</v>
      </c>
      <c r="D92" s="24">
        <v>0</v>
      </c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44">
        <v>0</v>
      </c>
      <c r="Q92" s="24">
        <v>0</v>
      </c>
      <c r="R92" s="31">
        <f t="shared" si="135"/>
        <v>0</v>
      </c>
      <c r="S92" s="31">
        <f t="shared" si="136"/>
        <v>0</v>
      </c>
      <c r="T92" s="24">
        <v>0</v>
      </c>
      <c r="U92" s="33" t="str">
        <f t="shared" si="137"/>
        <v>-</v>
      </c>
      <c r="V92" s="45"/>
      <c r="W92" s="40"/>
      <c r="Y92" s="19"/>
    </row>
    <row r="93" spans="1:25" ht="31.5" x14ac:dyDescent="0.25">
      <c r="A93" s="42" t="s">
        <v>132</v>
      </c>
      <c r="B93" s="43" t="s">
        <v>131</v>
      </c>
      <c r="C93" s="36" t="s">
        <v>14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44">
        <v>0</v>
      </c>
      <c r="Q93" s="24">
        <v>0</v>
      </c>
      <c r="R93" s="31">
        <f t="shared" si="135"/>
        <v>0</v>
      </c>
      <c r="S93" s="31">
        <f t="shared" si="136"/>
        <v>0</v>
      </c>
      <c r="T93" s="24">
        <v>0</v>
      </c>
      <c r="U93" s="33" t="str">
        <f t="shared" si="137"/>
        <v>-</v>
      </c>
      <c r="V93" s="45"/>
      <c r="W93" s="40"/>
      <c r="Y93" s="19"/>
    </row>
    <row r="94" spans="1:25" ht="47.25" x14ac:dyDescent="0.25">
      <c r="A94" s="42" t="s">
        <v>133</v>
      </c>
      <c r="B94" s="29" t="s">
        <v>134</v>
      </c>
      <c r="C94" s="36" t="s">
        <v>14</v>
      </c>
      <c r="D94" s="24">
        <f t="shared" ref="D94" si="147">SUM(D95:D96)</f>
        <v>0</v>
      </c>
      <c r="E94" s="24">
        <f t="shared" ref="E94:T94" si="148">SUM(E95:E96)</f>
        <v>0</v>
      </c>
      <c r="F94" s="24">
        <f t="shared" si="148"/>
        <v>0</v>
      </c>
      <c r="G94" s="24">
        <f t="shared" si="148"/>
        <v>0</v>
      </c>
      <c r="H94" s="24">
        <f t="shared" si="148"/>
        <v>0</v>
      </c>
      <c r="I94" s="24">
        <f t="shared" si="148"/>
        <v>0</v>
      </c>
      <c r="J94" s="24">
        <f t="shared" si="148"/>
        <v>0</v>
      </c>
      <c r="K94" s="24">
        <f t="shared" si="148"/>
        <v>0</v>
      </c>
      <c r="L94" s="24">
        <f t="shared" si="148"/>
        <v>0</v>
      </c>
      <c r="M94" s="24">
        <f t="shared" si="148"/>
        <v>0</v>
      </c>
      <c r="N94" s="24">
        <f t="shared" si="148"/>
        <v>0</v>
      </c>
      <c r="O94" s="24">
        <f t="shared" si="148"/>
        <v>0</v>
      </c>
      <c r="P94" s="44">
        <f t="shared" si="148"/>
        <v>0</v>
      </c>
      <c r="Q94" s="24">
        <f t="shared" si="148"/>
        <v>0</v>
      </c>
      <c r="R94" s="31">
        <f t="shared" si="135"/>
        <v>0</v>
      </c>
      <c r="S94" s="31">
        <f t="shared" si="136"/>
        <v>0</v>
      </c>
      <c r="T94" s="24">
        <f t="shared" si="148"/>
        <v>0</v>
      </c>
      <c r="U94" s="33" t="str">
        <f t="shared" si="137"/>
        <v>-</v>
      </c>
      <c r="V94" s="45"/>
      <c r="W94" s="40"/>
      <c r="Y94" s="19"/>
    </row>
    <row r="95" spans="1:25" ht="31.5" x14ac:dyDescent="0.25">
      <c r="A95" s="42" t="s">
        <v>135</v>
      </c>
      <c r="B95" s="43" t="s">
        <v>136</v>
      </c>
      <c r="C95" s="36" t="s">
        <v>14</v>
      </c>
      <c r="D95" s="24">
        <v>0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44">
        <v>0</v>
      </c>
      <c r="Q95" s="24">
        <v>0</v>
      </c>
      <c r="R95" s="31">
        <f t="shared" si="135"/>
        <v>0</v>
      </c>
      <c r="S95" s="31">
        <f t="shared" si="136"/>
        <v>0</v>
      </c>
      <c r="T95" s="24">
        <v>0</v>
      </c>
      <c r="U95" s="33" t="str">
        <f t="shared" si="137"/>
        <v>-</v>
      </c>
      <c r="V95" s="45"/>
      <c r="W95" s="40"/>
      <c r="Y95" s="19"/>
    </row>
    <row r="96" spans="1:25" ht="31.5" x14ac:dyDescent="0.25">
      <c r="A96" s="42" t="s">
        <v>137</v>
      </c>
      <c r="B96" s="43" t="s">
        <v>131</v>
      </c>
      <c r="C96" s="36" t="s">
        <v>14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44">
        <v>0</v>
      </c>
      <c r="Q96" s="24">
        <v>0</v>
      </c>
      <c r="R96" s="31">
        <f t="shared" si="135"/>
        <v>0</v>
      </c>
      <c r="S96" s="31">
        <f t="shared" si="136"/>
        <v>0</v>
      </c>
      <c r="T96" s="24">
        <v>0</v>
      </c>
      <c r="U96" s="33" t="str">
        <f t="shared" si="137"/>
        <v>-</v>
      </c>
      <c r="V96" s="45"/>
      <c r="W96" s="40"/>
      <c r="Y96" s="19"/>
    </row>
    <row r="97" spans="1:25" ht="47.25" x14ac:dyDescent="0.25">
      <c r="A97" s="42" t="s">
        <v>138</v>
      </c>
      <c r="B97" s="29" t="s">
        <v>139</v>
      </c>
      <c r="C97" s="36" t="s">
        <v>14</v>
      </c>
      <c r="D97" s="24">
        <f t="shared" ref="D97" si="149">SUM(D98:D102)</f>
        <v>0</v>
      </c>
      <c r="E97" s="24">
        <f t="shared" ref="E97:T97" si="150">SUM(E98:E102)</f>
        <v>0</v>
      </c>
      <c r="F97" s="24">
        <f t="shared" si="150"/>
        <v>0</v>
      </c>
      <c r="G97" s="24">
        <f t="shared" si="150"/>
        <v>0</v>
      </c>
      <c r="H97" s="24">
        <f t="shared" si="150"/>
        <v>0</v>
      </c>
      <c r="I97" s="24">
        <f t="shared" si="150"/>
        <v>0</v>
      </c>
      <c r="J97" s="24">
        <f t="shared" si="150"/>
        <v>0</v>
      </c>
      <c r="K97" s="24">
        <f t="shared" si="150"/>
        <v>0</v>
      </c>
      <c r="L97" s="24">
        <f t="shared" si="150"/>
        <v>0</v>
      </c>
      <c r="M97" s="24">
        <f t="shared" si="150"/>
        <v>0</v>
      </c>
      <c r="N97" s="24">
        <f t="shared" si="150"/>
        <v>0</v>
      </c>
      <c r="O97" s="24">
        <f t="shared" si="150"/>
        <v>0</v>
      </c>
      <c r="P97" s="44">
        <f t="shared" si="150"/>
        <v>0</v>
      </c>
      <c r="Q97" s="24">
        <f t="shared" si="150"/>
        <v>0</v>
      </c>
      <c r="R97" s="31">
        <f t="shared" si="135"/>
        <v>0</v>
      </c>
      <c r="S97" s="31">
        <f t="shared" si="136"/>
        <v>0</v>
      </c>
      <c r="T97" s="24">
        <f t="shared" si="150"/>
        <v>0</v>
      </c>
      <c r="U97" s="33" t="str">
        <f t="shared" si="137"/>
        <v>-</v>
      </c>
      <c r="V97" s="45"/>
      <c r="W97" s="40"/>
      <c r="Y97" s="19"/>
    </row>
    <row r="98" spans="1:25" ht="78.75" x14ac:dyDescent="0.25">
      <c r="A98" s="42" t="s">
        <v>140</v>
      </c>
      <c r="B98" s="29" t="s">
        <v>141</v>
      </c>
      <c r="C98" s="36" t="s">
        <v>14</v>
      </c>
      <c r="D98" s="24">
        <v>0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44">
        <v>0</v>
      </c>
      <c r="Q98" s="24">
        <v>0</v>
      </c>
      <c r="R98" s="31">
        <f t="shared" si="135"/>
        <v>0</v>
      </c>
      <c r="S98" s="31">
        <f t="shared" si="136"/>
        <v>0</v>
      </c>
      <c r="T98" s="24">
        <v>0</v>
      </c>
      <c r="U98" s="33" t="str">
        <f t="shared" si="137"/>
        <v>-</v>
      </c>
      <c r="V98" s="45"/>
      <c r="W98" s="40"/>
      <c r="Y98" s="19"/>
    </row>
    <row r="99" spans="1:25" ht="78.75" x14ac:dyDescent="0.25">
      <c r="A99" s="42" t="s">
        <v>142</v>
      </c>
      <c r="B99" s="29" t="s">
        <v>143</v>
      </c>
      <c r="C99" s="36" t="s">
        <v>14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44">
        <v>0</v>
      </c>
      <c r="Q99" s="24">
        <v>0</v>
      </c>
      <c r="R99" s="31">
        <f t="shared" si="135"/>
        <v>0</v>
      </c>
      <c r="S99" s="31">
        <f t="shared" si="136"/>
        <v>0</v>
      </c>
      <c r="T99" s="24">
        <v>0</v>
      </c>
      <c r="U99" s="33" t="str">
        <f t="shared" si="137"/>
        <v>-</v>
      </c>
      <c r="V99" s="45"/>
      <c r="W99" s="40"/>
      <c r="Y99" s="19"/>
    </row>
    <row r="100" spans="1:25" ht="78.75" x14ac:dyDescent="0.25">
      <c r="A100" s="42" t="s">
        <v>144</v>
      </c>
      <c r="B100" s="29" t="s">
        <v>145</v>
      </c>
      <c r="C100" s="36" t="s">
        <v>14</v>
      </c>
      <c r="D100" s="24">
        <v>0</v>
      </c>
      <c r="E100" s="24">
        <v>0</v>
      </c>
      <c r="F100" s="24">
        <v>0</v>
      </c>
      <c r="G100" s="24">
        <v>0</v>
      </c>
      <c r="H100" s="24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44">
        <v>0</v>
      </c>
      <c r="Q100" s="24">
        <v>0</v>
      </c>
      <c r="R100" s="31">
        <f t="shared" si="135"/>
        <v>0</v>
      </c>
      <c r="S100" s="31">
        <f t="shared" si="136"/>
        <v>0</v>
      </c>
      <c r="T100" s="24">
        <v>0</v>
      </c>
      <c r="U100" s="33" t="str">
        <f t="shared" si="137"/>
        <v>-</v>
      </c>
      <c r="V100" s="45"/>
      <c r="W100" s="40"/>
      <c r="Y100" s="19"/>
    </row>
    <row r="101" spans="1:25" ht="94.5" x14ac:dyDescent="0.25">
      <c r="A101" s="42" t="s">
        <v>146</v>
      </c>
      <c r="B101" s="29" t="s">
        <v>147</v>
      </c>
      <c r="C101" s="36" t="s">
        <v>14</v>
      </c>
      <c r="D101" s="24">
        <v>0</v>
      </c>
      <c r="E101" s="24">
        <v>0</v>
      </c>
      <c r="F101" s="24">
        <v>0</v>
      </c>
      <c r="G101" s="24">
        <v>0</v>
      </c>
      <c r="H101" s="24">
        <v>0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44">
        <v>0</v>
      </c>
      <c r="Q101" s="24">
        <v>0</v>
      </c>
      <c r="R101" s="31">
        <f t="shared" si="135"/>
        <v>0</v>
      </c>
      <c r="S101" s="31">
        <f t="shared" si="136"/>
        <v>0</v>
      </c>
      <c r="T101" s="24">
        <v>0</v>
      </c>
      <c r="U101" s="33" t="str">
        <f t="shared" si="137"/>
        <v>-</v>
      </c>
      <c r="V101" s="45"/>
      <c r="W101" s="40"/>
      <c r="Y101" s="19"/>
    </row>
    <row r="102" spans="1:25" ht="94.5" x14ac:dyDescent="0.25">
      <c r="A102" s="42" t="s">
        <v>148</v>
      </c>
      <c r="B102" s="29" t="s">
        <v>149</v>
      </c>
      <c r="C102" s="36" t="s">
        <v>14</v>
      </c>
      <c r="D102" s="24">
        <v>0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44">
        <v>0</v>
      </c>
      <c r="Q102" s="24">
        <v>0</v>
      </c>
      <c r="R102" s="31">
        <f t="shared" si="135"/>
        <v>0</v>
      </c>
      <c r="S102" s="31">
        <f t="shared" si="136"/>
        <v>0</v>
      </c>
      <c r="T102" s="24">
        <v>0</v>
      </c>
      <c r="U102" s="33" t="str">
        <f t="shared" si="137"/>
        <v>-</v>
      </c>
      <c r="V102" s="45"/>
      <c r="W102" s="40"/>
      <c r="Y102" s="19"/>
    </row>
    <row r="103" spans="1:25" ht="31.5" x14ac:dyDescent="0.25">
      <c r="A103" s="42" t="s">
        <v>150</v>
      </c>
      <c r="B103" s="29" t="s">
        <v>151</v>
      </c>
      <c r="C103" s="36" t="s">
        <v>14</v>
      </c>
      <c r="D103" s="24">
        <v>0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44">
        <v>0</v>
      </c>
      <c r="Q103" s="24">
        <v>0</v>
      </c>
      <c r="R103" s="31">
        <f t="shared" si="135"/>
        <v>0</v>
      </c>
      <c r="S103" s="31">
        <f t="shared" si="136"/>
        <v>0</v>
      </c>
      <c r="T103" s="24">
        <v>0</v>
      </c>
      <c r="U103" s="33" t="str">
        <f t="shared" si="137"/>
        <v>-</v>
      </c>
      <c r="V103" s="45"/>
      <c r="W103" s="40"/>
      <c r="Y103" s="19"/>
    </row>
    <row r="104" spans="1:25" ht="63" x14ac:dyDescent="0.25">
      <c r="A104" s="42" t="s">
        <v>152</v>
      </c>
      <c r="B104" s="29" t="s">
        <v>153</v>
      </c>
      <c r="C104" s="36" t="s">
        <v>14</v>
      </c>
      <c r="D104" s="24">
        <f t="shared" ref="D104:T104" si="151">SUM(D105,D107,D109,D111)</f>
        <v>488.88810224999997</v>
      </c>
      <c r="E104" s="24">
        <f t="shared" si="151"/>
        <v>157.37726781999999</v>
      </c>
      <c r="F104" s="24">
        <f t="shared" si="151"/>
        <v>331.51083442999999</v>
      </c>
      <c r="G104" s="24">
        <f t="shared" si="151"/>
        <v>0</v>
      </c>
      <c r="H104" s="24">
        <f t="shared" si="151"/>
        <v>9.9151998399999997</v>
      </c>
      <c r="I104" s="24">
        <f t="shared" si="151"/>
        <v>0</v>
      </c>
      <c r="J104" s="24">
        <f t="shared" si="151"/>
        <v>9.9151998399999997</v>
      </c>
      <c r="K104" s="24">
        <f t="shared" si="151"/>
        <v>0</v>
      </c>
      <c r="L104" s="24">
        <f t="shared" si="151"/>
        <v>0</v>
      </c>
      <c r="M104" s="24">
        <f t="shared" si="151"/>
        <v>0</v>
      </c>
      <c r="N104" s="24">
        <f t="shared" si="151"/>
        <v>0</v>
      </c>
      <c r="O104" s="24">
        <f t="shared" si="151"/>
        <v>0</v>
      </c>
      <c r="P104" s="44">
        <f t="shared" si="151"/>
        <v>0</v>
      </c>
      <c r="Q104" s="24">
        <f t="shared" si="151"/>
        <v>321.59563458999997</v>
      </c>
      <c r="R104" s="31">
        <f t="shared" si="135"/>
        <v>321.59563458999997</v>
      </c>
      <c r="S104" s="31">
        <f t="shared" si="136"/>
        <v>0</v>
      </c>
      <c r="T104" s="24">
        <f t="shared" si="151"/>
        <v>9.9151998399999997</v>
      </c>
      <c r="U104" s="33" t="str">
        <f t="shared" si="137"/>
        <v>-</v>
      </c>
      <c r="V104" s="45"/>
      <c r="W104" s="40"/>
      <c r="Y104" s="19"/>
    </row>
    <row r="105" spans="1:25" ht="31.5" x14ac:dyDescent="0.25">
      <c r="A105" s="42" t="s">
        <v>154</v>
      </c>
      <c r="B105" s="29" t="s">
        <v>155</v>
      </c>
      <c r="C105" s="36" t="s">
        <v>14</v>
      </c>
      <c r="D105" s="24">
        <f t="shared" ref="D105:T105" si="152">SUM(D106:D106)</f>
        <v>394.15000026000001</v>
      </c>
      <c r="E105" s="24">
        <f t="shared" si="152"/>
        <v>130.97451873</v>
      </c>
      <c r="F105" s="24">
        <f t="shared" si="152"/>
        <v>263.17548153000001</v>
      </c>
      <c r="G105" s="24">
        <f t="shared" si="152"/>
        <v>0</v>
      </c>
      <c r="H105" s="24">
        <f t="shared" si="152"/>
        <v>8.1725958399999996</v>
      </c>
      <c r="I105" s="24">
        <f t="shared" si="152"/>
        <v>0</v>
      </c>
      <c r="J105" s="24">
        <f t="shared" si="152"/>
        <v>8.1725958399999996</v>
      </c>
      <c r="K105" s="24">
        <f t="shared" si="152"/>
        <v>0</v>
      </c>
      <c r="L105" s="24">
        <f t="shared" si="152"/>
        <v>0</v>
      </c>
      <c r="M105" s="24">
        <f t="shared" si="152"/>
        <v>0</v>
      </c>
      <c r="N105" s="24">
        <f t="shared" si="152"/>
        <v>0</v>
      </c>
      <c r="O105" s="24">
        <f t="shared" si="152"/>
        <v>0</v>
      </c>
      <c r="P105" s="24">
        <f t="shared" si="152"/>
        <v>0</v>
      </c>
      <c r="Q105" s="24">
        <f t="shared" si="152"/>
        <v>255.00288569000003</v>
      </c>
      <c r="R105" s="31">
        <f t="shared" si="135"/>
        <v>255.00288569000003</v>
      </c>
      <c r="S105" s="31">
        <f t="shared" si="136"/>
        <v>0</v>
      </c>
      <c r="T105" s="24">
        <f t="shared" si="152"/>
        <v>8.1725958399999996</v>
      </c>
      <c r="U105" s="33" t="str">
        <f t="shared" si="137"/>
        <v>-</v>
      </c>
      <c r="V105" s="45"/>
      <c r="W105" s="40"/>
      <c r="Y105" s="19"/>
    </row>
    <row r="106" spans="1:25" s="84" customFormat="1" x14ac:dyDescent="0.25">
      <c r="A106" s="76" t="s">
        <v>154</v>
      </c>
      <c r="B106" s="86" t="s">
        <v>263</v>
      </c>
      <c r="C106" s="78" t="s">
        <v>285</v>
      </c>
      <c r="D106" s="79">
        <v>394.15000026000001</v>
      </c>
      <c r="E106" s="79">
        <v>130.97451873</v>
      </c>
      <c r="F106" s="79">
        <f t="shared" ref="F106" si="153">D106-E106</f>
        <v>263.17548153000001</v>
      </c>
      <c r="G106" s="79" t="s">
        <v>15</v>
      </c>
      <c r="H106" s="79">
        <f>SUM(J106,L106,N106,P106)</f>
        <v>8.1725958399999996</v>
      </c>
      <c r="I106" s="79" t="s">
        <v>15</v>
      </c>
      <c r="J106" s="79">
        <v>8.1725958399999996</v>
      </c>
      <c r="K106" s="79" t="s">
        <v>15</v>
      </c>
      <c r="L106" s="79">
        <v>0</v>
      </c>
      <c r="M106" s="79" t="s">
        <v>15</v>
      </c>
      <c r="N106" s="79">
        <v>0</v>
      </c>
      <c r="O106" s="79" t="s">
        <v>15</v>
      </c>
      <c r="P106" s="80">
        <v>0</v>
      </c>
      <c r="Q106" s="79">
        <f>F106-H106</f>
        <v>255.00288569000003</v>
      </c>
      <c r="R106" s="31">
        <f t="shared" si="135"/>
        <v>255.00288569000003</v>
      </c>
      <c r="S106" s="31">
        <f t="shared" si="136"/>
        <v>0</v>
      </c>
      <c r="T106" s="79">
        <f>H106</f>
        <v>8.1725958399999996</v>
      </c>
      <c r="U106" s="81" t="s">
        <v>282</v>
      </c>
      <c r="V106" s="82"/>
      <c r="W106" s="83"/>
      <c r="Y106" s="85"/>
    </row>
    <row r="107" spans="1:25" ht="26.25" customHeight="1" x14ac:dyDescent="0.25">
      <c r="A107" s="42" t="s">
        <v>156</v>
      </c>
      <c r="B107" s="29" t="s">
        <v>157</v>
      </c>
      <c r="C107" s="36" t="s">
        <v>14</v>
      </c>
      <c r="D107" s="24">
        <f t="shared" ref="D107:Q107" si="154">SUM(D108:D108)</f>
        <v>70.194999999999993</v>
      </c>
      <c r="E107" s="24">
        <f t="shared" si="154"/>
        <v>10.9998</v>
      </c>
      <c r="F107" s="24">
        <f t="shared" si="154"/>
        <v>59.195199999999993</v>
      </c>
      <c r="G107" s="24">
        <f t="shared" si="154"/>
        <v>0</v>
      </c>
      <c r="H107" s="24">
        <f t="shared" si="154"/>
        <v>0.25940400000000002</v>
      </c>
      <c r="I107" s="24">
        <f t="shared" si="154"/>
        <v>0</v>
      </c>
      <c r="J107" s="24">
        <f t="shared" si="154"/>
        <v>0.25940400000000002</v>
      </c>
      <c r="K107" s="24">
        <f t="shared" si="154"/>
        <v>0</v>
      </c>
      <c r="L107" s="24">
        <f t="shared" si="154"/>
        <v>0</v>
      </c>
      <c r="M107" s="24">
        <f t="shared" si="154"/>
        <v>0</v>
      </c>
      <c r="N107" s="24">
        <f t="shared" si="154"/>
        <v>0</v>
      </c>
      <c r="O107" s="24">
        <f t="shared" si="154"/>
        <v>0</v>
      </c>
      <c r="P107" s="44">
        <f t="shared" si="154"/>
        <v>0</v>
      </c>
      <c r="Q107" s="24">
        <f t="shared" si="154"/>
        <v>58.935795999999989</v>
      </c>
      <c r="R107" s="31">
        <f t="shared" si="135"/>
        <v>58.935795999999989</v>
      </c>
      <c r="S107" s="31">
        <f t="shared" si="136"/>
        <v>0</v>
      </c>
      <c r="T107" s="24">
        <f>H107</f>
        <v>0.25940400000000002</v>
      </c>
      <c r="U107" s="33" t="str">
        <f t="shared" si="137"/>
        <v>-</v>
      </c>
      <c r="V107" s="45"/>
      <c r="W107" s="40"/>
      <c r="Y107" s="19"/>
    </row>
    <row r="108" spans="1:25" s="84" customFormat="1" ht="31.5" x14ac:dyDescent="0.25">
      <c r="A108" s="76" t="s">
        <v>156</v>
      </c>
      <c r="B108" s="88" t="s">
        <v>246</v>
      </c>
      <c r="C108" s="78" t="s">
        <v>284</v>
      </c>
      <c r="D108" s="89">
        <v>70.194999999999993</v>
      </c>
      <c r="E108" s="79">
        <v>10.9998</v>
      </c>
      <c r="F108" s="79">
        <f t="shared" ref="F108" si="155">D108-E108</f>
        <v>59.195199999999993</v>
      </c>
      <c r="G108" s="79" t="s">
        <v>15</v>
      </c>
      <c r="H108" s="79">
        <f>SUM(J108,L108,N108,P108)</f>
        <v>0.25940400000000002</v>
      </c>
      <c r="I108" s="79" t="s">
        <v>15</v>
      </c>
      <c r="J108" s="79">
        <v>0.25940400000000002</v>
      </c>
      <c r="K108" s="79">
        <v>0</v>
      </c>
      <c r="L108" s="79">
        <v>0</v>
      </c>
      <c r="M108" s="79" t="s">
        <v>15</v>
      </c>
      <c r="N108" s="79">
        <v>0</v>
      </c>
      <c r="O108" s="79" t="s">
        <v>15</v>
      </c>
      <c r="P108" s="80">
        <v>0</v>
      </c>
      <c r="Q108" s="79">
        <f>F108-H108</f>
        <v>58.935795999999989</v>
      </c>
      <c r="R108" s="31">
        <f t="shared" si="135"/>
        <v>58.935795999999989</v>
      </c>
      <c r="S108" s="31">
        <f t="shared" si="136"/>
        <v>0</v>
      </c>
      <c r="T108" s="79">
        <f>H108</f>
        <v>0.25940400000000002</v>
      </c>
      <c r="U108" s="81" t="s">
        <v>282</v>
      </c>
      <c r="V108" s="82"/>
      <c r="W108" s="83"/>
      <c r="Y108" s="85"/>
    </row>
    <row r="109" spans="1:25" ht="31.5" x14ac:dyDescent="0.25">
      <c r="A109" s="42" t="s">
        <v>158</v>
      </c>
      <c r="B109" s="29" t="s">
        <v>159</v>
      </c>
      <c r="C109" s="36" t="s">
        <v>14</v>
      </c>
      <c r="D109" s="24">
        <f t="shared" ref="D109:Q109" si="156">SUM(D110:D110)</f>
        <v>10.186588099999998</v>
      </c>
      <c r="E109" s="24">
        <f t="shared" si="156"/>
        <v>9.9907636999999987</v>
      </c>
      <c r="F109" s="24">
        <f t="shared" si="156"/>
        <v>0.19582439999999934</v>
      </c>
      <c r="G109" s="24">
        <f t="shared" si="156"/>
        <v>0</v>
      </c>
      <c r="H109" s="24">
        <f t="shared" si="156"/>
        <v>0</v>
      </c>
      <c r="I109" s="24">
        <f t="shared" si="156"/>
        <v>0</v>
      </c>
      <c r="J109" s="24">
        <f t="shared" si="156"/>
        <v>0</v>
      </c>
      <c r="K109" s="24">
        <f t="shared" si="156"/>
        <v>0</v>
      </c>
      <c r="L109" s="24">
        <f t="shared" si="156"/>
        <v>0</v>
      </c>
      <c r="M109" s="24">
        <f t="shared" si="156"/>
        <v>0</v>
      </c>
      <c r="N109" s="24">
        <f t="shared" si="156"/>
        <v>0</v>
      </c>
      <c r="O109" s="24">
        <f t="shared" si="156"/>
        <v>0</v>
      </c>
      <c r="P109" s="24">
        <f t="shared" si="156"/>
        <v>0</v>
      </c>
      <c r="Q109" s="24">
        <f t="shared" si="156"/>
        <v>0.19582439999999934</v>
      </c>
      <c r="R109" s="31">
        <f t="shared" si="135"/>
        <v>0.19582439999999934</v>
      </c>
      <c r="S109" s="31">
        <f t="shared" si="136"/>
        <v>0</v>
      </c>
      <c r="T109" s="24">
        <f>SUM(T110:T110)</f>
        <v>0</v>
      </c>
      <c r="U109" s="33" t="str">
        <f t="shared" si="137"/>
        <v>-</v>
      </c>
      <c r="V109" s="45"/>
      <c r="W109" s="40"/>
      <c r="Y109" s="19"/>
    </row>
    <row r="110" spans="1:25" s="84" customFormat="1" ht="94.5" x14ac:dyDescent="0.25">
      <c r="A110" s="76" t="s">
        <v>158</v>
      </c>
      <c r="B110" s="91" t="s">
        <v>275</v>
      </c>
      <c r="C110" s="92" t="s">
        <v>280</v>
      </c>
      <c r="D110" s="79">
        <v>10.186588099999998</v>
      </c>
      <c r="E110" s="79">
        <v>9.9907636999999987</v>
      </c>
      <c r="F110" s="79">
        <f t="shared" ref="F110:F113" si="157">D110-E110</f>
        <v>0.19582439999999934</v>
      </c>
      <c r="G110" s="79" t="s">
        <v>15</v>
      </c>
      <c r="H110" s="79">
        <f>SUM(J110,L110,N110,P110)</f>
        <v>0</v>
      </c>
      <c r="I110" s="79" t="s">
        <v>15</v>
      </c>
      <c r="J110" s="79">
        <v>0</v>
      </c>
      <c r="K110" s="79" t="s">
        <v>15</v>
      </c>
      <c r="L110" s="79">
        <v>0</v>
      </c>
      <c r="M110" s="79" t="s">
        <v>15</v>
      </c>
      <c r="N110" s="79">
        <v>0</v>
      </c>
      <c r="O110" s="79" t="s">
        <v>15</v>
      </c>
      <c r="P110" s="80">
        <v>0</v>
      </c>
      <c r="Q110" s="79">
        <f>F110-H110</f>
        <v>0.19582439999999934</v>
      </c>
      <c r="R110" s="31">
        <f t="shared" si="135"/>
        <v>0.19582439999999934</v>
      </c>
      <c r="S110" s="31">
        <f t="shared" si="136"/>
        <v>0</v>
      </c>
      <c r="T110" s="79">
        <f>H110</f>
        <v>0</v>
      </c>
      <c r="U110" s="81" t="s">
        <v>282</v>
      </c>
      <c r="V110" s="82"/>
      <c r="W110" s="83"/>
      <c r="Y110" s="85"/>
    </row>
    <row r="111" spans="1:25" ht="31.5" x14ac:dyDescent="0.25">
      <c r="A111" s="42" t="s">
        <v>160</v>
      </c>
      <c r="B111" s="29" t="s">
        <v>110</v>
      </c>
      <c r="C111" s="36" t="s">
        <v>14</v>
      </c>
      <c r="D111" s="24">
        <f t="shared" ref="D111:T111" si="158">SUM(D112:D113)</f>
        <v>14.35651389</v>
      </c>
      <c r="E111" s="24">
        <f t="shared" si="158"/>
        <v>5.4121853900000003</v>
      </c>
      <c r="F111" s="24">
        <f t="shared" si="158"/>
        <v>8.944328500000001</v>
      </c>
      <c r="G111" s="24">
        <f t="shared" si="158"/>
        <v>0</v>
      </c>
      <c r="H111" s="24">
        <f t="shared" si="158"/>
        <v>1.4832000000000001</v>
      </c>
      <c r="I111" s="24">
        <f t="shared" si="158"/>
        <v>0</v>
      </c>
      <c r="J111" s="24">
        <f t="shared" si="158"/>
        <v>1.4832000000000001</v>
      </c>
      <c r="K111" s="24">
        <f t="shared" si="158"/>
        <v>0</v>
      </c>
      <c r="L111" s="24">
        <f t="shared" si="158"/>
        <v>0</v>
      </c>
      <c r="M111" s="24">
        <f t="shared" si="158"/>
        <v>0</v>
      </c>
      <c r="N111" s="24">
        <f t="shared" si="158"/>
        <v>0</v>
      </c>
      <c r="O111" s="24">
        <f t="shared" si="158"/>
        <v>0</v>
      </c>
      <c r="P111" s="24">
        <f t="shared" si="158"/>
        <v>0</v>
      </c>
      <c r="Q111" s="24">
        <f t="shared" si="158"/>
        <v>7.4611285000000001</v>
      </c>
      <c r="R111" s="31">
        <f t="shared" si="135"/>
        <v>7.4611285000000009</v>
      </c>
      <c r="S111" s="31">
        <f t="shared" si="136"/>
        <v>0</v>
      </c>
      <c r="T111" s="24">
        <f t="shared" si="158"/>
        <v>1.4832000000000001</v>
      </c>
      <c r="U111" s="33" t="str">
        <f t="shared" si="137"/>
        <v>-</v>
      </c>
      <c r="V111" s="45"/>
      <c r="W111" s="40"/>
      <c r="Y111" s="19"/>
    </row>
    <row r="112" spans="1:25" s="84" customFormat="1" ht="105.75" customHeight="1" x14ac:dyDescent="0.25">
      <c r="A112" s="76" t="s">
        <v>276</v>
      </c>
      <c r="B112" s="86" t="s">
        <v>277</v>
      </c>
      <c r="C112" s="93" t="s">
        <v>286</v>
      </c>
      <c r="D112" s="79">
        <v>8.3717439999999996</v>
      </c>
      <c r="E112" s="79">
        <v>0</v>
      </c>
      <c r="F112" s="79">
        <f t="shared" si="157"/>
        <v>8.3717439999999996</v>
      </c>
      <c r="G112" s="79" t="s">
        <v>15</v>
      </c>
      <c r="H112" s="79">
        <f t="shared" ref="H112:H113" si="159">SUM(J112,L112,N112,P112)</f>
        <v>1.4832000000000001</v>
      </c>
      <c r="I112" s="79" t="s">
        <v>15</v>
      </c>
      <c r="J112" s="79">
        <v>1.4832000000000001</v>
      </c>
      <c r="K112" s="79" t="s">
        <v>15</v>
      </c>
      <c r="L112" s="79">
        <v>0</v>
      </c>
      <c r="M112" s="79" t="s">
        <v>15</v>
      </c>
      <c r="N112" s="79">
        <v>0</v>
      </c>
      <c r="O112" s="79" t="s">
        <v>15</v>
      </c>
      <c r="P112" s="80">
        <v>0</v>
      </c>
      <c r="Q112" s="79">
        <f>F112-H112</f>
        <v>6.8885439999999996</v>
      </c>
      <c r="R112" s="31">
        <f t="shared" si="135"/>
        <v>6.8885439999999996</v>
      </c>
      <c r="S112" s="31">
        <f t="shared" si="136"/>
        <v>0</v>
      </c>
      <c r="T112" s="79">
        <f>H112</f>
        <v>1.4832000000000001</v>
      </c>
      <c r="U112" s="81" t="s">
        <v>282</v>
      </c>
      <c r="V112" s="82"/>
      <c r="W112" s="83"/>
      <c r="Y112" s="85"/>
    </row>
    <row r="113" spans="1:25" s="84" customFormat="1" ht="105.75" customHeight="1" x14ac:dyDescent="0.25">
      <c r="A113" s="94" t="s">
        <v>160</v>
      </c>
      <c r="B113" s="91" t="s">
        <v>259</v>
      </c>
      <c r="C113" s="93" t="s">
        <v>260</v>
      </c>
      <c r="D113" s="79">
        <v>5.9847698900000008</v>
      </c>
      <c r="E113" s="79">
        <v>5.4121853900000003</v>
      </c>
      <c r="F113" s="79">
        <f t="shared" si="157"/>
        <v>0.5725845000000005</v>
      </c>
      <c r="G113" s="79" t="s">
        <v>15</v>
      </c>
      <c r="H113" s="79">
        <f t="shared" si="159"/>
        <v>0</v>
      </c>
      <c r="I113" s="79" t="s">
        <v>15</v>
      </c>
      <c r="J113" s="79">
        <v>0</v>
      </c>
      <c r="K113" s="79" t="s">
        <v>15</v>
      </c>
      <c r="L113" s="79">
        <v>0</v>
      </c>
      <c r="M113" s="79" t="s">
        <v>15</v>
      </c>
      <c r="N113" s="79">
        <v>0</v>
      </c>
      <c r="O113" s="79" t="s">
        <v>15</v>
      </c>
      <c r="P113" s="80">
        <v>0</v>
      </c>
      <c r="Q113" s="79">
        <f>F113-H113</f>
        <v>0.5725845000000005</v>
      </c>
      <c r="R113" s="31">
        <f t="shared" si="135"/>
        <v>0.5725845000000005</v>
      </c>
      <c r="S113" s="31">
        <f t="shared" si="136"/>
        <v>0</v>
      </c>
      <c r="T113" s="79">
        <f>H113</f>
        <v>0</v>
      </c>
      <c r="U113" s="81" t="s">
        <v>282</v>
      </c>
      <c r="V113" s="82"/>
      <c r="W113" s="83"/>
      <c r="Y113" s="85"/>
    </row>
    <row r="114" spans="1:25" ht="31.5" x14ac:dyDescent="0.25">
      <c r="A114" s="42" t="s">
        <v>161</v>
      </c>
      <c r="B114" s="29" t="s">
        <v>162</v>
      </c>
      <c r="C114" s="36" t="s">
        <v>14</v>
      </c>
      <c r="D114" s="24">
        <f t="shared" ref="D114:T114" si="160">SUM(D115,D117,D118,D119)</f>
        <v>59.333748049999997</v>
      </c>
      <c r="E114" s="24">
        <f t="shared" si="160"/>
        <v>28.133897669999996</v>
      </c>
      <c r="F114" s="24">
        <f t="shared" si="160"/>
        <v>31.199850380000004</v>
      </c>
      <c r="G114" s="24">
        <f t="shared" si="160"/>
        <v>0</v>
      </c>
      <c r="H114" s="24">
        <f t="shared" si="160"/>
        <v>6.6389364400000002</v>
      </c>
      <c r="I114" s="24">
        <f t="shared" si="160"/>
        <v>0</v>
      </c>
      <c r="J114" s="24">
        <f t="shared" si="160"/>
        <v>6.6389364400000002</v>
      </c>
      <c r="K114" s="24">
        <f t="shared" si="160"/>
        <v>0</v>
      </c>
      <c r="L114" s="24">
        <f t="shared" si="160"/>
        <v>0</v>
      </c>
      <c r="M114" s="24">
        <f t="shared" si="160"/>
        <v>0</v>
      </c>
      <c r="N114" s="24">
        <f t="shared" si="160"/>
        <v>0</v>
      </c>
      <c r="O114" s="24">
        <f t="shared" si="160"/>
        <v>0</v>
      </c>
      <c r="P114" s="44">
        <f t="shared" si="160"/>
        <v>0</v>
      </c>
      <c r="Q114" s="24">
        <f t="shared" si="160"/>
        <v>12.041010730000004</v>
      </c>
      <c r="R114" s="31">
        <f t="shared" si="135"/>
        <v>24.560913940000006</v>
      </c>
      <c r="S114" s="31">
        <f t="shared" si="136"/>
        <v>-12.519903210000003</v>
      </c>
      <c r="T114" s="24">
        <f t="shared" si="160"/>
        <v>6.6389364400000002</v>
      </c>
      <c r="U114" s="33" t="str">
        <f t="shared" si="137"/>
        <v>-</v>
      </c>
      <c r="V114" s="45"/>
      <c r="W114" s="40"/>
      <c r="Y114" s="19"/>
    </row>
    <row r="115" spans="1:25" ht="47.25" x14ac:dyDescent="0.25">
      <c r="A115" s="42" t="s">
        <v>163</v>
      </c>
      <c r="B115" s="29" t="s">
        <v>164</v>
      </c>
      <c r="C115" s="36" t="s">
        <v>14</v>
      </c>
      <c r="D115" s="24">
        <f t="shared" ref="D115:T115" si="161">SUM(D116:D116)</f>
        <v>4.6049178399999997</v>
      </c>
      <c r="E115" s="24">
        <f t="shared" si="161"/>
        <v>3.6342110700000001</v>
      </c>
      <c r="F115" s="24">
        <f t="shared" si="161"/>
        <v>0.97070676999999961</v>
      </c>
      <c r="G115" s="24">
        <f t="shared" si="161"/>
        <v>0</v>
      </c>
      <c r="H115" s="24">
        <f t="shared" si="161"/>
        <v>1.5403669200000001</v>
      </c>
      <c r="I115" s="24">
        <f t="shared" si="161"/>
        <v>0</v>
      </c>
      <c r="J115" s="24">
        <f t="shared" si="161"/>
        <v>1.5403669200000001</v>
      </c>
      <c r="K115" s="24">
        <f t="shared" si="161"/>
        <v>0</v>
      </c>
      <c r="L115" s="24">
        <f t="shared" si="161"/>
        <v>0</v>
      </c>
      <c r="M115" s="24">
        <f t="shared" si="161"/>
        <v>0</v>
      </c>
      <c r="N115" s="24">
        <f t="shared" si="161"/>
        <v>0</v>
      </c>
      <c r="O115" s="24">
        <f t="shared" si="161"/>
        <v>0</v>
      </c>
      <c r="P115" s="44">
        <f t="shared" si="161"/>
        <v>0</v>
      </c>
      <c r="Q115" s="24">
        <f t="shared" si="161"/>
        <v>-0.56966015000000048</v>
      </c>
      <c r="R115" s="31">
        <f t="shared" si="135"/>
        <v>-0.56966015000000048</v>
      </c>
      <c r="S115" s="31">
        <f t="shared" si="136"/>
        <v>0</v>
      </c>
      <c r="T115" s="24">
        <f t="shared" si="161"/>
        <v>1.5403669200000001</v>
      </c>
      <c r="U115" s="33" t="str">
        <f t="shared" si="137"/>
        <v>-</v>
      </c>
      <c r="V115" s="45"/>
      <c r="W115" s="40"/>
      <c r="Y115" s="19"/>
    </row>
    <row r="116" spans="1:25" s="84" customFormat="1" ht="134.25" customHeight="1" x14ac:dyDescent="0.25">
      <c r="A116" s="94" t="s">
        <v>163</v>
      </c>
      <c r="B116" s="91" t="s">
        <v>261</v>
      </c>
      <c r="C116" s="93" t="s">
        <v>256</v>
      </c>
      <c r="D116" s="79">
        <v>4.6049178399999997</v>
      </c>
      <c r="E116" s="79">
        <v>3.6342110700000001</v>
      </c>
      <c r="F116" s="79">
        <f t="shared" ref="F116" si="162">D116-E116</f>
        <v>0.97070676999999961</v>
      </c>
      <c r="G116" s="79" t="s">
        <v>15</v>
      </c>
      <c r="H116" s="79">
        <f>SUM(J116,L116,N116,P116)</f>
        <v>1.5403669200000001</v>
      </c>
      <c r="I116" s="79" t="s">
        <v>15</v>
      </c>
      <c r="J116" s="79">
        <v>1.5403669200000001</v>
      </c>
      <c r="K116" s="79">
        <v>0</v>
      </c>
      <c r="L116" s="79">
        <v>0</v>
      </c>
      <c r="M116" s="79" t="s">
        <v>15</v>
      </c>
      <c r="N116" s="79">
        <v>0</v>
      </c>
      <c r="O116" s="79" t="s">
        <v>15</v>
      </c>
      <c r="P116" s="80">
        <v>0</v>
      </c>
      <c r="Q116" s="79">
        <f>F116-H116</f>
        <v>-0.56966015000000048</v>
      </c>
      <c r="R116" s="31">
        <f t="shared" si="135"/>
        <v>-0.56966015000000048</v>
      </c>
      <c r="S116" s="31">
        <f t="shared" si="136"/>
        <v>0</v>
      </c>
      <c r="T116" s="79">
        <f>H116</f>
        <v>1.5403669200000001</v>
      </c>
      <c r="U116" s="81" t="s">
        <v>282</v>
      </c>
      <c r="V116" s="82"/>
      <c r="W116" s="83"/>
      <c r="Y116" s="85"/>
    </row>
    <row r="117" spans="1:25" ht="31.5" x14ac:dyDescent="0.25">
      <c r="A117" s="42" t="s">
        <v>165</v>
      </c>
      <c r="B117" s="29" t="s">
        <v>166</v>
      </c>
      <c r="C117" s="36" t="s">
        <v>14</v>
      </c>
      <c r="D117" s="24">
        <f>SUM(D118:D118)</f>
        <v>0</v>
      </c>
      <c r="E117" s="24">
        <v>0</v>
      </c>
      <c r="F117" s="24">
        <v>0</v>
      </c>
      <c r="G117" s="24">
        <v>0</v>
      </c>
      <c r="H117" s="24">
        <v>0</v>
      </c>
      <c r="I117" s="24">
        <v>0</v>
      </c>
      <c r="J117" s="24">
        <v>0</v>
      </c>
      <c r="K117" s="24">
        <v>0</v>
      </c>
      <c r="L117" s="37">
        <v>0</v>
      </c>
      <c r="M117" s="24">
        <v>0</v>
      </c>
      <c r="N117" s="24">
        <v>0</v>
      </c>
      <c r="O117" s="24">
        <v>0</v>
      </c>
      <c r="P117" s="44">
        <v>0</v>
      </c>
      <c r="Q117" s="24">
        <v>0</v>
      </c>
      <c r="R117" s="31">
        <f t="shared" si="135"/>
        <v>0</v>
      </c>
      <c r="S117" s="31">
        <f t="shared" si="136"/>
        <v>0</v>
      </c>
      <c r="T117" s="24">
        <v>0</v>
      </c>
      <c r="U117" s="33" t="str">
        <f t="shared" si="137"/>
        <v>-</v>
      </c>
      <c r="V117" s="45"/>
      <c r="W117" s="40"/>
      <c r="Y117" s="19"/>
    </row>
    <row r="118" spans="1:25" ht="31.5" x14ac:dyDescent="0.25">
      <c r="A118" s="42" t="s">
        <v>167</v>
      </c>
      <c r="B118" s="29" t="s">
        <v>168</v>
      </c>
      <c r="C118" s="36" t="s">
        <v>14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44">
        <v>0</v>
      </c>
      <c r="Q118" s="24">
        <v>0</v>
      </c>
      <c r="R118" s="31">
        <f t="shared" si="135"/>
        <v>0</v>
      </c>
      <c r="S118" s="31">
        <f t="shared" si="136"/>
        <v>0</v>
      </c>
      <c r="T118" s="24">
        <v>0</v>
      </c>
      <c r="U118" s="33" t="str">
        <f t="shared" si="137"/>
        <v>-</v>
      </c>
      <c r="V118" s="45"/>
      <c r="W118" s="40"/>
      <c r="Y118" s="19"/>
    </row>
    <row r="119" spans="1:25" ht="47.25" x14ac:dyDescent="0.25">
      <c r="A119" s="42" t="s">
        <v>169</v>
      </c>
      <c r="B119" s="29" t="s">
        <v>112</v>
      </c>
      <c r="C119" s="36" t="s">
        <v>14</v>
      </c>
      <c r="D119" s="24">
        <f>SUM(D120:D121)</f>
        <v>54.728830209999998</v>
      </c>
      <c r="E119" s="24">
        <f t="shared" ref="E119:J119" si="163">SUM(E120:E121)</f>
        <v>24.499686599999997</v>
      </c>
      <c r="F119" s="24">
        <f t="shared" si="163"/>
        <v>30.229143610000005</v>
      </c>
      <c r="G119" s="24">
        <f t="shared" si="163"/>
        <v>0</v>
      </c>
      <c r="H119" s="24">
        <f t="shared" si="163"/>
        <v>5.0985695199999999</v>
      </c>
      <c r="I119" s="24">
        <f t="shared" si="163"/>
        <v>0</v>
      </c>
      <c r="J119" s="24">
        <f t="shared" si="163"/>
        <v>5.0985695199999999</v>
      </c>
      <c r="K119" s="24">
        <f t="shared" ref="K119" si="164">SUM(K120:K121)</f>
        <v>0</v>
      </c>
      <c r="L119" s="24">
        <f t="shared" ref="L119" si="165">SUM(L120:L121)</f>
        <v>0</v>
      </c>
      <c r="M119" s="24">
        <f t="shared" ref="M119" si="166">SUM(M120:M121)</f>
        <v>0</v>
      </c>
      <c r="N119" s="24">
        <f t="shared" ref="N119" si="167">SUM(N120:N121)</f>
        <v>0</v>
      </c>
      <c r="O119" s="24">
        <f t="shared" ref="O119" si="168">SUM(O120:O121)</f>
        <v>0</v>
      </c>
      <c r="P119" s="24">
        <f t="shared" ref="P119" si="169">SUM(P120:P121)</f>
        <v>0</v>
      </c>
      <c r="Q119" s="24">
        <f t="shared" ref="Q119" si="170">SUM(Q120:Q121)</f>
        <v>12.610670880000004</v>
      </c>
      <c r="R119" s="31">
        <f t="shared" si="135"/>
        <v>25.130574090000003</v>
      </c>
      <c r="S119" s="31">
        <f t="shared" si="136"/>
        <v>-12.519903209999999</v>
      </c>
      <c r="T119" s="24">
        <f t="shared" ref="T119" si="171">SUM(T120:T121)</f>
        <v>5.0985695199999999</v>
      </c>
      <c r="U119" s="33" t="str">
        <f t="shared" si="137"/>
        <v>-</v>
      </c>
      <c r="V119" s="45"/>
      <c r="W119" s="40"/>
      <c r="Y119" s="19"/>
    </row>
    <row r="120" spans="1:25" s="84" customFormat="1" ht="173.25" customHeight="1" x14ac:dyDescent="0.25">
      <c r="A120" s="76" t="s">
        <v>169</v>
      </c>
      <c r="B120" s="86" t="s">
        <v>278</v>
      </c>
      <c r="C120" s="78" t="s">
        <v>279</v>
      </c>
      <c r="D120" s="79">
        <v>31.836853600000001</v>
      </c>
      <c r="E120" s="79">
        <v>17.831229999999998</v>
      </c>
      <c r="F120" s="79">
        <f t="shared" ref="F120" si="172">D120-E120</f>
        <v>14.005623600000003</v>
      </c>
      <c r="G120" s="79" t="s">
        <v>15</v>
      </c>
      <c r="H120" s="79">
        <f t="shared" ref="H120" si="173">SUM(J120,L120,N120,P120)</f>
        <v>1.39495272</v>
      </c>
      <c r="I120" s="79" t="s">
        <v>15</v>
      </c>
      <c r="J120" s="79">
        <v>1.39495272</v>
      </c>
      <c r="K120" s="79" t="s">
        <v>15</v>
      </c>
      <c r="L120" s="79">
        <v>0</v>
      </c>
      <c r="M120" s="79" t="s">
        <v>15</v>
      </c>
      <c r="N120" s="79">
        <v>0</v>
      </c>
      <c r="O120" s="79" t="s">
        <v>15</v>
      </c>
      <c r="P120" s="80">
        <v>0</v>
      </c>
      <c r="Q120" s="79">
        <f>F120-H120</f>
        <v>12.610670880000004</v>
      </c>
      <c r="R120" s="31">
        <f t="shared" si="135"/>
        <v>12.610670880000004</v>
      </c>
      <c r="S120" s="31">
        <f t="shared" si="136"/>
        <v>0</v>
      </c>
      <c r="T120" s="79">
        <f>H120</f>
        <v>1.39495272</v>
      </c>
      <c r="U120" s="81" t="s">
        <v>282</v>
      </c>
      <c r="V120" s="82"/>
      <c r="W120" s="83"/>
      <c r="Y120" s="85"/>
    </row>
    <row r="121" spans="1:25" s="84" customFormat="1" ht="43.5" customHeight="1" x14ac:dyDescent="0.25">
      <c r="A121" s="76" t="s">
        <v>169</v>
      </c>
      <c r="B121" s="86" t="s">
        <v>266</v>
      </c>
      <c r="C121" s="78" t="s">
        <v>283</v>
      </c>
      <c r="D121" s="79">
        <v>22.89197661</v>
      </c>
      <c r="E121" s="79">
        <v>6.6684565999999998</v>
      </c>
      <c r="F121" s="79">
        <f t="shared" ref="F121" si="174">D121-E121</f>
        <v>16.223520010000001</v>
      </c>
      <c r="G121" s="79" t="s">
        <v>15</v>
      </c>
      <c r="H121" s="79">
        <f t="shared" ref="H121" si="175">SUM(J121,L121,N121,P121)</f>
        <v>3.7036167999999998</v>
      </c>
      <c r="I121" s="79" t="s">
        <v>15</v>
      </c>
      <c r="J121" s="79">
        <v>3.7036167999999998</v>
      </c>
      <c r="K121" s="79" t="s">
        <v>15</v>
      </c>
      <c r="L121" s="79">
        <v>0</v>
      </c>
      <c r="M121" s="79" t="s">
        <v>15</v>
      </c>
      <c r="N121" s="79">
        <v>0</v>
      </c>
      <c r="O121" s="79" t="s">
        <v>15</v>
      </c>
      <c r="P121" s="80">
        <v>0</v>
      </c>
      <c r="Q121" s="79">
        <v>0</v>
      </c>
      <c r="R121" s="31">
        <f t="shared" si="135"/>
        <v>12.519903210000003</v>
      </c>
      <c r="S121" s="31">
        <f t="shared" si="136"/>
        <v>-12.519903210000003</v>
      </c>
      <c r="T121" s="79">
        <f>H121</f>
        <v>3.7036167999999998</v>
      </c>
      <c r="U121" s="81" t="s">
        <v>282</v>
      </c>
      <c r="V121" s="82"/>
      <c r="W121" s="83"/>
      <c r="Y121" s="85"/>
    </row>
    <row r="122" spans="1:25" ht="47.25" x14ac:dyDescent="0.25">
      <c r="A122" s="42" t="s">
        <v>170</v>
      </c>
      <c r="B122" s="29" t="s">
        <v>171</v>
      </c>
      <c r="C122" s="36" t="s">
        <v>14</v>
      </c>
      <c r="D122" s="24">
        <f t="shared" ref="D122:F122" si="176">SUM(D123,D126)</f>
        <v>0</v>
      </c>
      <c r="E122" s="24">
        <f t="shared" si="176"/>
        <v>0</v>
      </c>
      <c r="F122" s="24">
        <f t="shared" si="176"/>
        <v>0</v>
      </c>
      <c r="G122" s="24">
        <f t="shared" ref="G122:H122" si="177">SUM(G123,G126)</f>
        <v>0</v>
      </c>
      <c r="H122" s="24">
        <f t="shared" si="177"/>
        <v>0</v>
      </c>
      <c r="I122" s="24">
        <f t="shared" ref="I122" si="178">SUM(I123,I126)</f>
        <v>0</v>
      </c>
      <c r="J122" s="24">
        <f t="shared" ref="J122:T122" si="179">SUM(J123,J126)</f>
        <v>0</v>
      </c>
      <c r="K122" s="24">
        <f t="shared" si="179"/>
        <v>0</v>
      </c>
      <c r="L122" s="24">
        <f t="shared" si="179"/>
        <v>0</v>
      </c>
      <c r="M122" s="24">
        <f t="shared" si="179"/>
        <v>0</v>
      </c>
      <c r="N122" s="24">
        <f t="shared" si="179"/>
        <v>0</v>
      </c>
      <c r="O122" s="24">
        <f t="shared" si="179"/>
        <v>0</v>
      </c>
      <c r="P122" s="44">
        <f t="shared" si="179"/>
        <v>0</v>
      </c>
      <c r="Q122" s="24">
        <f t="shared" si="179"/>
        <v>0</v>
      </c>
      <c r="R122" s="31">
        <f t="shared" si="135"/>
        <v>0</v>
      </c>
      <c r="S122" s="31">
        <f t="shared" si="136"/>
        <v>0</v>
      </c>
      <c r="T122" s="24">
        <f t="shared" si="179"/>
        <v>0</v>
      </c>
      <c r="U122" s="33" t="s">
        <v>282</v>
      </c>
      <c r="V122" s="45"/>
      <c r="W122" s="40"/>
      <c r="Y122" s="19"/>
    </row>
    <row r="123" spans="1:25" x14ac:dyDescent="0.25">
      <c r="A123" s="55" t="s">
        <v>172</v>
      </c>
      <c r="B123" s="43" t="s">
        <v>173</v>
      </c>
      <c r="C123" s="36" t="s">
        <v>14</v>
      </c>
      <c r="D123" s="24">
        <f t="shared" ref="D123" si="180">SUM(D124:D125)</f>
        <v>0</v>
      </c>
      <c r="E123" s="24">
        <f t="shared" ref="E123:T123" si="181">SUM(E124:E125)</f>
        <v>0</v>
      </c>
      <c r="F123" s="24">
        <f t="shared" si="181"/>
        <v>0</v>
      </c>
      <c r="G123" s="24">
        <f t="shared" si="181"/>
        <v>0</v>
      </c>
      <c r="H123" s="24">
        <f t="shared" si="181"/>
        <v>0</v>
      </c>
      <c r="I123" s="24">
        <f t="shared" si="181"/>
        <v>0</v>
      </c>
      <c r="J123" s="24">
        <f t="shared" si="181"/>
        <v>0</v>
      </c>
      <c r="K123" s="24">
        <f t="shared" si="181"/>
        <v>0</v>
      </c>
      <c r="L123" s="24">
        <f t="shared" si="181"/>
        <v>0</v>
      </c>
      <c r="M123" s="24">
        <f t="shared" si="181"/>
        <v>0</v>
      </c>
      <c r="N123" s="24">
        <f t="shared" si="181"/>
        <v>0</v>
      </c>
      <c r="O123" s="24">
        <f t="shared" si="181"/>
        <v>0</v>
      </c>
      <c r="P123" s="44">
        <f t="shared" si="181"/>
        <v>0</v>
      </c>
      <c r="Q123" s="24">
        <f t="shared" si="181"/>
        <v>0</v>
      </c>
      <c r="R123" s="31">
        <f t="shared" si="135"/>
        <v>0</v>
      </c>
      <c r="S123" s="31">
        <f t="shared" si="136"/>
        <v>0</v>
      </c>
      <c r="T123" s="24">
        <f t="shared" si="181"/>
        <v>0</v>
      </c>
      <c r="U123" s="33" t="str">
        <f t="shared" si="137"/>
        <v>-</v>
      </c>
      <c r="V123" s="45"/>
      <c r="W123" s="40"/>
      <c r="Y123" s="19"/>
    </row>
    <row r="124" spans="1:25" ht="47.25" x14ac:dyDescent="0.25">
      <c r="A124" s="56" t="s">
        <v>174</v>
      </c>
      <c r="B124" s="29" t="s">
        <v>175</v>
      </c>
      <c r="C124" s="36" t="s">
        <v>14</v>
      </c>
      <c r="D124" s="24">
        <v>0</v>
      </c>
      <c r="E124" s="24">
        <v>0</v>
      </c>
      <c r="F124" s="24">
        <v>0</v>
      </c>
      <c r="G124" s="24">
        <v>0</v>
      </c>
      <c r="H124" s="24">
        <v>0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44">
        <v>0</v>
      </c>
      <c r="Q124" s="24">
        <v>0</v>
      </c>
      <c r="R124" s="31">
        <f t="shared" si="135"/>
        <v>0</v>
      </c>
      <c r="S124" s="31">
        <f t="shared" si="136"/>
        <v>0</v>
      </c>
      <c r="T124" s="24">
        <v>0</v>
      </c>
      <c r="U124" s="33" t="str">
        <f t="shared" si="137"/>
        <v>-</v>
      </c>
      <c r="V124" s="45"/>
      <c r="W124" s="40"/>
      <c r="Y124" s="19"/>
    </row>
    <row r="125" spans="1:25" ht="47.25" x14ac:dyDescent="0.25">
      <c r="A125" s="56" t="s">
        <v>176</v>
      </c>
      <c r="B125" s="29" t="s">
        <v>177</v>
      </c>
      <c r="C125" s="36" t="s">
        <v>14</v>
      </c>
      <c r="D125" s="24">
        <v>0</v>
      </c>
      <c r="E125" s="24">
        <v>0</v>
      </c>
      <c r="F125" s="24">
        <v>0</v>
      </c>
      <c r="G125" s="24">
        <v>0</v>
      </c>
      <c r="H125" s="24">
        <v>0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44">
        <v>0</v>
      </c>
      <c r="Q125" s="24">
        <v>0</v>
      </c>
      <c r="R125" s="31">
        <f t="shared" si="135"/>
        <v>0</v>
      </c>
      <c r="S125" s="31">
        <f t="shared" si="136"/>
        <v>0</v>
      </c>
      <c r="T125" s="24">
        <v>0</v>
      </c>
      <c r="U125" s="33" t="str">
        <f t="shared" si="137"/>
        <v>-</v>
      </c>
      <c r="V125" s="45"/>
      <c r="W125" s="40"/>
      <c r="Y125" s="19"/>
    </row>
    <row r="126" spans="1:25" x14ac:dyDescent="0.25">
      <c r="A126" s="55" t="s">
        <v>178</v>
      </c>
      <c r="B126" s="43" t="s">
        <v>173</v>
      </c>
      <c r="C126" s="36" t="s">
        <v>14</v>
      </c>
      <c r="D126" s="24">
        <f t="shared" ref="D126" si="182">SUM(D127:D128)</f>
        <v>0</v>
      </c>
      <c r="E126" s="24">
        <f t="shared" ref="E126:T126" si="183">SUM(E127:E128)</f>
        <v>0</v>
      </c>
      <c r="F126" s="24">
        <f t="shared" si="183"/>
        <v>0</v>
      </c>
      <c r="G126" s="24">
        <f t="shared" si="183"/>
        <v>0</v>
      </c>
      <c r="H126" s="24">
        <f t="shared" si="183"/>
        <v>0</v>
      </c>
      <c r="I126" s="24">
        <f t="shared" si="183"/>
        <v>0</v>
      </c>
      <c r="J126" s="24">
        <f t="shared" si="183"/>
        <v>0</v>
      </c>
      <c r="K126" s="24">
        <f t="shared" si="183"/>
        <v>0</v>
      </c>
      <c r="L126" s="24">
        <f t="shared" si="183"/>
        <v>0</v>
      </c>
      <c r="M126" s="24">
        <f t="shared" si="183"/>
        <v>0</v>
      </c>
      <c r="N126" s="24">
        <f t="shared" si="183"/>
        <v>0</v>
      </c>
      <c r="O126" s="24">
        <f t="shared" si="183"/>
        <v>0</v>
      </c>
      <c r="P126" s="44">
        <f t="shared" si="183"/>
        <v>0</v>
      </c>
      <c r="Q126" s="24">
        <f t="shared" si="183"/>
        <v>0</v>
      </c>
      <c r="R126" s="31">
        <f t="shared" si="135"/>
        <v>0</v>
      </c>
      <c r="S126" s="31">
        <f t="shared" si="136"/>
        <v>0</v>
      </c>
      <c r="T126" s="24">
        <f t="shared" si="183"/>
        <v>0</v>
      </c>
      <c r="U126" s="33" t="str">
        <f t="shared" si="137"/>
        <v>-</v>
      </c>
      <c r="V126" s="45"/>
      <c r="W126" s="40"/>
      <c r="Y126" s="19"/>
    </row>
    <row r="127" spans="1:25" ht="47.25" x14ac:dyDescent="0.25">
      <c r="A127" s="56" t="s">
        <v>179</v>
      </c>
      <c r="B127" s="29" t="s">
        <v>175</v>
      </c>
      <c r="C127" s="36" t="s">
        <v>14</v>
      </c>
      <c r="D127" s="24">
        <v>0</v>
      </c>
      <c r="E127" s="24">
        <v>0</v>
      </c>
      <c r="F127" s="24">
        <v>0</v>
      </c>
      <c r="G127" s="24">
        <v>0</v>
      </c>
      <c r="H127" s="24">
        <v>0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44">
        <v>0</v>
      </c>
      <c r="Q127" s="24">
        <v>0</v>
      </c>
      <c r="R127" s="31">
        <f t="shared" si="135"/>
        <v>0</v>
      </c>
      <c r="S127" s="31">
        <f t="shared" si="136"/>
        <v>0</v>
      </c>
      <c r="T127" s="24">
        <v>0</v>
      </c>
      <c r="U127" s="33" t="str">
        <f t="shared" si="137"/>
        <v>-</v>
      </c>
      <c r="V127" s="45"/>
      <c r="W127" s="40"/>
      <c r="Y127" s="19"/>
    </row>
    <row r="128" spans="1:25" ht="47.25" x14ac:dyDescent="0.25">
      <c r="A128" s="56" t="s">
        <v>180</v>
      </c>
      <c r="B128" s="29" t="s">
        <v>177</v>
      </c>
      <c r="C128" s="36" t="s">
        <v>14</v>
      </c>
      <c r="D128" s="24">
        <v>0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44">
        <v>0</v>
      </c>
      <c r="Q128" s="24">
        <v>0</v>
      </c>
      <c r="R128" s="31">
        <f t="shared" si="135"/>
        <v>0</v>
      </c>
      <c r="S128" s="31">
        <f t="shared" si="136"/>
        <v>0</v>
      </c>
      <c r="T128" s="24">
        <v>0</v>
      </c>
      <c r="U128" s="33" t="str">
        <f t="shared" si="137"/>
        <v>-</v>
      </c>
      <c r="V128" s="45"/>
      <c r="W128" s="40"/>
      <c r="Y128" s="19"/>
    </row>
    <row r="129" spans="1:25" x14ac:dyDescent="0.25">
      <c r="A129" s="42" t="s">
        <v>181</v>
      </c>
      <c r="B129" s="29" t="s">
        <v>182</v>
      </c>
      <c r="C129" s="36" t="s">
        <v>14</v>
      </c>
      <c r="D129" s="24">
        <f t="shared" ref="D129" si="184">SUM(D130:D133)</f>
        <v>0</v>
      </c>
      <c r="E129" s="24">
        <f t="shared" ref="E129:T129" si="185">SUM(E130:E133)</f>
        <v>0</v>
      </c>
      <c r="F129" s="24">
        <f t="shared" si="185"/>
        <v>0</v>
      </c>
      <c r="G129" s="24">
        <f t="shared" si="185"/>
        <v>0</v>
      </c>
      <c r="H129" s="24">
        <f t="shared" si="185"/>
        <v>0</v>
      </c>
      <c r="I129" s="24">
        <f t="shared" si="185"/>
        <v>0</v>
      </c>
      <c r="J129" s="24">
        <f t="shared" si="185"/>
        <v>0</v>
      </c>
      <c r="K129" s="24">
        <f t="shared" si="185"/>
        <v>0</v>
      </c>
      <c r="L129" s="24">
        <f t="shared" si="185"/>
        <v>0</v>
      </c>
      <c r="M129" s="24">
        <f t="shared" si="185"/>
        <v>0</v>
      </c>
      <c r="N129" s="24">
        <f t="shared" si="185"/>
        <v>0</v>
      </c>
      <c r="O129" s="24">
        <f t="shared" si="185"/>
        <v>0</v>
      </c>
      <c r="P129" s="44">
        <f t="shared" si="185"/>
        <v>0</v>
      </c>
      <c r="Q129" s="24">
        <f t="shared" si="185"/>
        <v>0</v>
      </c>
      <c r="R129" s="31">
        <f t="shared" si="135"/>
        <v>0</v>
      </c>
      <c r="S129" s="31">
        <f t="shared" si="136"/>
        <v>0</v>
      </c>
      <c r="T129" s="24">
        <f t="shared" si="185"/>
        <v>0</v>
      </c>
      <c r="U129" s="33" t="str">
        <f t="shared" si="137"/>
        <v>-</v>
      </c>
      <c r="V129" s="45"/>
      <c r="W129" s="40"/>
      <c r="Y129" s="19"/>
    </row>
    <row r="130" spans="1:25" ht="47.25" x14ac:dyDescent="0.25">
      <c r="A130" s="42" t="s">
        <v>183</v>
      </c>
      <c r="B130" s="29" t="s">
        <v>184</v>
      </c>
      <c r="C130" s="36" t="s">
        <v>14</v>
      </c>
      <c r="D130" s="24">
        <v>0</v>
      </c>
      <c r="E130" s="24">
        <v>0</v>
      </c>
      <c r="F130" s="24">
        <v>0</v>
      </c>
      <c r="G130" s="24">
        <v>0</v>
      </c>
      <c r="H130" s="24">
        <v>0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44">
        <v>0</v>
      </c>
      <c r="Q130" s="24">
        <v>0</v>
      </c>
      <c r="R130" s="31">
        <f t="shared" si="135"/>
        <v>0</v>
      </c>
      <c r="S130" s="31">
        <f t="shared" si="136"/>
        <v>0</v>
      </c>
      <c r="T130" s="24">
        <v>0</v>
      </c>
      <c r="U130" s="33" t="str">
        <f t="shared" si="137"/>
        <v>-</v>
      </c>
      <c r="V130" s="45"/>
      <c r="W130" s="40"/>
      <c r="Y130" s="19"/>
    </row>
    <row r="131" spans="1:25" ht="31.5" x14ac:dyDescent="0.25">
      <c r="A131" s="42" t="s">
        <v>185</v>
      </c>
      <c r="B131" s="29" t="s">
        <v>186</v>
      </c>
      <c r="C131" s="36" t="s">
        <v>14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44">
        <v>0</v>
      </c>
      <c r="Q131" s="24">
        <v>0</v>
      </c>
      <c r="R131" s="31">
        <f t="shared" si="135"/>
        <v>0</v>
      </c>
      <c r="S131" s="31">
        <f t="shared" si="136"/>
        <v>0</v>
      </c>
      <c r="T131" s="24">
        <v>0</v>
      </c>
      <c r="U131" s="33" t="str">
        <f t="shared" si="137"/>
        <v>-</v>
      </c>
      <c r="V131" s="45"/>
      <c r="W131" s="40"/>
      <c r="Y131" s="19"/>
    </row>
    <row r="132" spans="1:25" ht="31.5" x14ac:dyDescent="0.25">
      <c r="A132" s="42" t="s">
        <v>187</v>
      </c>
      <c r="B132" s="29" t="s">
        <v>188</v>
      </c>
      <c r="C132" s="36" t="s">
        <v>14</v>
      </c>
      <c r="D132" s="24">
        <v>0</v>
      </c>
      <c r="E132" s="24">
        <v>0</v>
      </c>
      <c r="F132" s="24">
        <v>0</v>
      </c>
      <c r="G132" s="24">
        <v>0</v>
      </c>
      <c r="H132" s="24">
        <v>0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44">
        <v>0</v>
      </c>
      <c r="Q132" s="24">
        <v>0</v>
      </c>
      <c r="R132" s="31">
        <f t="shared" si="135"/>
        <v>0</v>
      </c>
      <c r="S132" s="31">
        <f t="shared" si="136"/>
        <v>0</v>
      </c>
      <c r="T132" s="24">
        <v>0</v>
      </c>
      <c r="U132" s="33" t="str">
        <f t="shared" si="137"/>
        <v>-</v>
      </c>
      <c r="V132" s="45"/>
      <c r="W132" s="40"/>
      <c r="Y132" s="19"/>
    </row>
    <row r="133" spans="1:25" ht="31.5" x14ac:dyDescent="0.25">
      <c r="A133" s="42" t="s">
        <v>189</v>
      </c>
      <c r="B133" s="29" t="s">
        <v>190</v>
      </c>
      <c r="C133" s="36" t="s">
        <v>14</v>
      </c>
      <c r="D133" s="24">
        <v>0</v>
      </c>
      <c r="E133" s="24">
        <v>0</v>
      </c>
      <c r="F133" s="24">
        <v>0</v>
      </c>
      <c r="G133" s="24">
        <v>0</v>
      </c>
      <c r="H133" s="24">
        <v>0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44">
        <v>0</v>
      </c>
      <c r="Q133" s="24">
        <v>0</v>
      </c>
      <c r="R133" s="31">
        <f t="shared" si="135"/>
        <v>0</v>
      </c>
      <c r="S133" s="31">
        <f t="shared" si="136"/>
        <v>0</v>
      </c>
      <c r="T133" s="24">
        <v>0</v>
      </c>
      <c r="U133" s="33" t="str">
        <f t="shared" si="137"/>
        <v>-</v>
      </c>
      <c r="V133" s="45"/>
      <c r="W133" s="40"/>
      <c r="Y133" s="19"/>
    </row>
    <row r="134" spans="1:25" ht="47.25" x14ac:dyDescent="0.25">
      <c r="A134" s="42" t="s">
        <v>191</v>
      </c>
      <c r="B134" s="29" t="s">
        <v>29</v>
      </c>
      <c r="C134" s="36" t="s">
        <v>14</v>
      </c>
      <c r="D134" s="24">
        <v>0</v>
      </c>
      <c r="E134" s="24">
        <v>0</v>
      </c>
      <c r="F134" s="24">
        <v>0</v>
      </c>
      <c r="G134" s="24">
        <v>0</v>
      </c>
      <c r="H134" s="24">
        <v>0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44">
        <v>0</v>
      </c>
      <c r="Q134" s="24">
        <v>0</v>
      </c>
      <c r="R134" s="31">
        <f t="shared" si="135"/>
        <v>0</v>
      </c>
      <c r="S134" s="31">
        <f t="shared" si="136"/>
        <v>0</v>
      </c>
      <c r="T134" s="24">
        <v>0</v>
      </c>
      <c r="U134" s="33" t="str">
        <f t="shared" si="137"/>
        <v>-</v>
      </c>
      <c r="V134" s="45"/>
      <c r="W134" s="40"/>
      <c r="Y134" s="19"/>
    </row>
    <row r="135" spans="1:25" ht="31.5" x14ac:dyDescent="0.25">
      <c r="A135" s="42" t="s">
        <v>192</v>
      </c>
      <c r="B135" s="29" t="s">
        <v>193</v>
      </c>
      <c r="C135" s="36" t="s">
        <v>14</v>
      </c>
      <c r="D135" s="24">
        <f t="shared" ref="D135:T135" si="186">SUM(D136:D136)</f>
        <v>1.3759116</v>
      </c>
      <c r="E135" s="24">
        <f t="shared" si="186"/>
        <v>0</v>
      </c>
      <c r="F135" s="24">
        <f t="shared" si="186"/>
        <v>1.3759116</v>
      </c>
      <c r="G135" s="24">
        <f t="shared" si="186"/>
        <v>0</v>
      </c>
      <c r="H135" s="24">
        <f t="shared" si="186"/>
        <v>0.44916</v>
      </c>
      <c r="I135" s="24">
        <f t="shared" si="186"/>
        <v>0</v>
      </c>
      <c r="J135" s="24">
        <f t="shared" si="186"/>
        <v>0.44916</v>
      </c>
      <c r="K135" s="24">
        <f t="shared" si="186"/>
        <v>0</v>
      </c>
      <c r="L135" s="24">
        <f t="shared" si="186"/>
        <v>0</v>
      </c>
      <c r="M135" s="24">
        <f t="shared" si="186"/>
        <v>0</v>
      </c>
      <c r="N135" s="24">
        <f t="shared" si="186"/>
        <v>0</v>
      </c>
      <c r="O135" s="24">
        <f t="shared" si="186"/>
        <v>0</v>
      </c>
      <c r="P135" s="44">
        <f t="shared" si="186"/>
        <v>0</v>
      </c>
      <c r="Q135" s="24">
        <f t="shared" si="186"/>
        <v>0.92675160000000001</v>
      </c>
      <c r="R135" s="31">
        <f t="shared" si="135"/>
        <v>0.92675160000000001</v>
      </c>
      <c r="S135" s="31">
        <f t="shared" si="136"/>
        <v>0</v>
      </c>
      <c r="T135" s="24">
        <f t="shared" si="186"/>
        <v>0.44916</v>
      </c>
      <c r="U135" s="33" t="str">
        <f t="shared" si="137"/>
        <v>-</v>
      </c>
      <c r="V135" s="45"/>
      <c r="W135" s="40"/>
      <c r="Y135" s="19"/>
    </row>
    <row r="136" spans="1:25" s="84" customFormat="1" ht="31.5" x14ac:dyDescent="0.25">
      <c r="A136" s="76" t="s">
        <v>238</v>
      </c>
      <c r="B136" s="91" t="s">
        <v>262</v>
      </c>
      <c r="C136" s="93" t="s">
        <v>291</v>
      </c>
      <c r="D136" s="89">
        <v>1.3759116</v>
      </c>
      <c r="E136" s="79">
        <v>0</v>
      </c>
      <c r="F136" s="79">
        <f t="shared" ref="F136" si="187">D136-E136</f>
        <v>1.3759116</v>
      </c>
      <c r="G136" s="79" t="s">
        <v>15</v>
      </c>
      <c r="H136" s="79">
        <f t="shared" ref="H136" si="188">SUM(J136,L136,N136,P136)</f>
        <v>0.44916</v>
      </c>
      <c r="I136" s="79" t="s">
        <v>15</v>
      </c>
      <c r="J136" s="79">
        <v>0.44916</v>
      </c>
      <c r="K136" s="79" t="s">
        <v>15</v>
      </c>
      <c r="L136" s="79">
        <v>0</v>
      </c>
      <c r="M136" s="79" t="s">
        <v>15</v>
      </c>
      <c r="N136" s="79">
        <v>0</v>
      </c>
      <c r="O136" s="79" t="s">
        <v>15</v>
      </c>
      <c r="P136" s="80">
        <v>0</v>
      </c>
      <c r="Q136" s="79">
        <f t="shared" ref="Q136" si="189">F136-H136</f>
        <v>0.92675160000000001</v>
      </c>
      <c r="R136" s="31">
        <f t="shared" si="135"/>
        <v>0.92675160000000001</v>
      </c>
      <c r="S136" s="31">
        <f t="shared" si="136"/>
        <v>0</v>
      </c>
      <c r="T136" s="79">
        <f>H136</f>
        <v>0.44916</v>
      </c>
      <c r="U136" s="81" t="s">
        <v>282</v>
      </c>
      <c r="V136" s="82"/>
      <c r="W136" s="83"/>
      <c r="Y136" s="85"/>
    </row>
    <row r="137" spans="1:25" ht="63" x14ac:dyDescent="0.25">
      <c r="A137" s="42" t="s">
        <v>194</v>
      </c>
      <c r="B137" s="29" t="s">
        <v>195</v>
      </c>
      <c r="C137" s="36" t="s">
        <v>14</v>
      </c>
      <c r="D137" s="24">
        <f t="shared" ref="D137:Q137" si="190">SUM(D138,D144,D151,D158,D159)</f>
        <v>0</v>
      </c>
      <c r="E137" s="24">
        <f t="shared" si="190"/>
        <v>0</v>
      </c>
      <c r="F137" s="24">
        <f t="shared" si="190"/>
        <v>0</v>
      </c>
      <c r="G137" s="24">
        <f t="shared" si="190"/>
        <v>0</v>
      </c>
      <c r="H137" s="24">
        <f t="shared" si="190"/>
        <v>0</v>
      </c>
      <c r="I137" s="24">
        <f t="shared" si="190"/>
        <v>0</v>
      </c>
      <c r="J137" s="24">
        <f t="shared" si="190"/>
        <v>0</v>
      </c>
      <c r="K137" s="24">
        <f t="shared" si="190"/>
        <v>0</v>
      </c>
      <c r="L137" s="24">
        <f t="shared" si="190"/>
        <v>0</v>
      </c>
      <c r="M137" s="24">
        <f t="shared" si="190"/>
        <v>0</v>
      </c>
      <c r="N137" s="24">
        <f t="shared" si="190"/>
        <v>0</v>
      </c>
      <c r="O137" s="24">
        <f t="shared" si="190"/>
        <v>0</v>
      </c>
      <c r="P137" s="44">
        <f t="shared" si="190"/>
        <v>0</v>
      </c>
      <c r="Q137" s="24">
        <f t="shared" si="190"/>
        <v>0</v>
      </c>
      <c r="R137" s="31">
        <f t="shared" si="135"/>
        <v>0</v>
      </c>
      <c r="S137" s="31">
        <f t="shared" si="136"/>
        <v>0</v>
      </c>
      <c r="T137" s="24">
        <f>J137</f>
        <v>0</v>
      </c>
      <c r="U137" s="33" t="str">
        <f t="shared" si="137"/>
        <v>-</v>
      </c>
      <c r="V137" s="45"/>
      <c r="W137" s="40"/>
      <c r="Y137" s="19"/>
    </row>
    <row r="138" spans="1:25" x14ac:dyDescent="0.25">
      <c r="A138" s="42" t="s">
        <v>196</v>
      </c>
      <c r="B138" s="29" t="s">
        <v>197</v>
      </c>
      <c r="C138" s="36" t="s">
        <v>14</v>
      </c>
      <c r="D138" s="24">
        <f t="shared" ref="D138:T138" si="191">SUM(D139,D142,D143)</f>
        <v>0</v>
      </c>
      <c r="E138" s="24">
        <f t="shared" si="191"/>
        <v>0</v>
      </c>
      <c r="F138" s="24">
        <f t="shared" si="191"/>
        <v>0</v>
      </c>
      <c r="G138" s="24">
        <f t="shared" si="191"/>
        <v>0</v>
      </c>
      <c r="H138" s="24">
        <f t="shared" si="191"/>
        <v>0</v>
      </c>
      <c r="I138" s="24">
        <f t="shared" si="191"/>
        <v>0</v>
      </c>
      <c r="J138" s="24">
        <f t="shared" si="191"/>
        <v>0</v>
      </c>
      <c r="K138" s="24">
        <f t="shared" si="191"/>
        <v>0</v>
      </c>
      <c r="L138" s="24">
        <f t="shared" si="191"/>
        <v>0</v>
      </c>
      <c r="M138" s="24">
        <f t="shared" si="191"/>
        <v>0</v>
      </c>
      <c r="N138" s="24">
        <f t="shared" si="191"/>
        <v>0</v>
      </c>
      <c r="O138" s="24">
        <f t="shared" si="191"/>
        <v>0</v>
      </c>
      <c r="P138" s="44">
        <f t="shared" si="191"/>
        <v>0</v>
      </c>
      <c r="Q138" s="24">
        <f t="shared" si="191"/>
        <v>0</v>
      </c>
      <c r="R138" s="31">
        <f t="shared" si="135"/>
        <v>0</v>
      </c>
      <c r="S138" s="31">
        <f t="shared" si="136"/>
        <v>0</v>
      </c>
      <c r="T138" s="24">
        <f t="shared" si="191"/>
        <v>0</v>
      </c>
      <c r="U138" s="33" t="str">
        <f t="shared" si="137"/>
        <v>-</v>
      </c>
      <c r="V138" s="45"/>
      <c r="W138" s="40"/>
      <c r="Y138" s="19"/>
    </row>
    <row r="139" spans="1:25" ht="31.5" x14ac:dyDescent="0.25">
      <c r="A139" s="42" t="s">
        <v>198</v>
      </c>
      <c r="B139" s="29" t="s">
        <v>199</v>
      </c>
      <c r="C139" s="36" t="s">
        <v>14</v>
      </c>
      <c r="D139" s="24">
        <f t="shared" ref="D139" si="192">SUM(D140:D141)</f>
        <v>0</v>
      </c>
      <c r="E139" s="24">
        <f t="shared" ref="E139:T139" si="193">SUM(E140:E141)</f>
        <v>0</v>
      </c>
      <c r="F139" s="24">
        <f t="shared" si="193"/>
        <v>0</v>
      </c>
      <c r="G139" s="24">
        <f t="shared" si="193"/>
        <v>0</v>
      </c>
      <c r="H139" s="24">
        <f t="shared" si="193"/>
        <v>0</v>
      </c>
      <c r="I139" s="24">
        <f t="shared" si="193"/>
        <v>0</v>
      </c>
      <c r="J139" s="24">
        <f t="shared" si="193"/>
        <v>0</v>
      </c>
      <c r="K139" s="24">
        <f t="shared" si="193"/>
        <v>0</v>
      </c>
      <c r="L139" s="24">
        <f t="shared" si="193"/>
        <v>0</v>
      </c>
      <c r="M139" s="24">
        <f t="shared" si="193"/>
        <v>0</v>
      </c>
      <c r="N139" s="24">
        <f t="shared" si="193"/>
        <v>0</v>
      </c>
      <c r="O139" s="24">
        <f t="shared" si="193"/>
        <v>0</v>
      </c>
      <c r="P139" s="44">
        <f t="shared" si="193"/>
        <v>0</v>
      </c>
      <c r="Q139" s="24">
        <f t="shared" si="193"/>
        <v>0</v>
      </c>
      <c r="R139" s="31">
        <f t="shared" si="135"/>
        <v>0</v>
      </c>
      <c r="S139" s="31">
        <f t="shared" si="136"/>
        <v>0</v>
      </c>
      <c r="T139" s="24">
        <f t="shared" si="193"/>
        <v>0</v>
      </c>
      <c r="U139" s="33" t="str">
        <f t="shared" si="137"/>
        <v>-</v>
      </c>
      <c r="V139" s="45"/>
      <c r="W139" s="40"/>
      <c r="Y139" s="19"/>
    </row>
    <row r="140" spans="1:25" ht="47.25" x14ac:dyDescent="0.25">
      <c r="A140" s="42" t="s">
        <v>200</v>
      </c>
      <c r="B140" s="29" t="s">
        <v>201</v>
      </c>
      <c r="C140" s="36" t="s">
        <v>14</v>
      </c>
      <c r="D140" s="24">
        <v>0</v>
      </c>
      <c r="E140" s="24">
        <v>0</v>
      </c>
      <c r="F140" s="24">
        <v>0</v>
      </c>
      <c r="G140" s="24">
        <v>0</v>
      </c>
      <c r="H140" s="24">
        <v>0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44">
        <v>0</v>
      </c>
      <c r="Q140" s="24">
        <v>0</v>
      </c>
      <c r="R140" s="31">
        <f t="shared" si="135"/>
        <v>0</v>
      </c>
      <c r="S140" s="31">
        <f t="shared" si="136"/>
        <v>0</v>
      </c>
      <c r="T140" s="24">
        <v>0</v>
      </c>
      <c r="U140" s="33" t="str">
        <f t="shared" si="137"/>
        <v>-</v>
      </c>
      <c r="V140" s="45"/>
      <c r="W140" s="40"/>
      <c r="Y140" s="19"/>
    </row>
    <row r="141" spans="1:25" ht="31.5" x14ac:dyDescent="0.25">
      <c r="A141" s="42" t="s">
        <v>202</v>
      </c>
      <c r="B141" s="29" t="s">
        <v>110</v>
      </c>
      <c r="C141" s="36" t="s">
        <v>14</v>
      </c>
      <c r="D141" s="24">
        <v>0</v>
      </c>
      <c r="E141" s="24">
        <v>0</v>
      </c>
      <c r="F141" s="24">
        <v>0</v>
      </c>
      <c r="G141" s="24">
        <v>0</v>
      </c>
      <c r="H141" s="24">
        <v>0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44">
        <v>0</v>
      </c>
      <c r="Q141" s="24">
        <v>0</v>
      </c>
      <c r="R141" s="31">
        <f t="shared" si="135"/>
        <v>0</v>
      </c>
      <c r="S141" s="31">
        <f t="shared" si="136"/>
        <v>0</v>
      </c>
      <c r="T141" s="24">
        <v>0</v>
      </c>
      <c r="U141" s="33" t="str">
        <f t="shared" si="137"/>
        <v>-</v>
      </c>
      <c r="V141" s="45"/>
      <c r="W141" s="40"/>
      <c r="Y141" s="19"/>
    </row>
    <row r="142" spans="1:25" ht="47.25" x14ac:dyDescent="0.25">
      <c r="A142" s="42" t="s">
        <v>203</v>
      </c>
      <c r="B142" s="29" t="s">
        <v>204</v>
      </c>
      <c r="C142" s="36" t="s">
        <v>14</v>
      </c>
      <c r="D142" s="24">
        <v>0</v>
      </c>
      <c r="E142" s="24">
        <v>0</v>
      </c>
      <c r="F142" s="24">
        <v>0</v>
      </c>
      <c r="G142" s="24">
        <v>0</v>
      </c>
      <c r="H142" s="24">
        <v>0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44">
        <v>0</v>
      </c>
      <c r="Q142" s="24">
        <v>0</v>
      </c>
      <c r="R142" s="31">
        <f t="shared" si="135"/>
        <v>0</v>
      </c>
      <c r="S142" s="31">
        <f t="shared" si="136"/>
        <v>0</v>
      </c>
      <c r="T142" s="24">
        <v>0</v>
      </c>
      <c r="U142" s="33" t="str">
        <f t="shared" si="137"/>
        <v>-</v>
      </c>
      <c r="V142" s="45"/>
      <c r="W142" s="40"/>
      <c r="Y142" s="19"/>
    </row>
    <row r="143" spans="1:25" ht="31.5" x14ac:dyDescent="0.25">
      <c r="A143" s="42" t="s">
        <v>205</v>
      </c>
      <c r="B143" s="29" t="s">
        <v>206</v>
      </c>
      <c r="C143" s="36" t="s">
        <v>14</v>
      </c>
      <c r="D143" s="24">
        <v>0</v>
      </c>
      <c r="E143" s="24">
        <v>0</v>
      </c>
      <c r="F143" s="24">
        <v>0</v>
      </c>
      <c r="G143" s="24">
        <v>0</v>
      </c>
      <c r="H143" s="24">
        <v>0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44">
        <v>0</v>
      </c>
      <c r="Q143" s="24">
        <v>0</v>
      </c>
      <c r="R143" s="31">
        <f t="shared" si="135"/>
        <v>0</v>
      </c>
      <c r="S143" s="31">
        <f t="shared" si="136"/>
        <v>0</v>
      </c>
      <c r="T143" s="24">
        <v>0</v>
      </c>
      <c r="U143" s="33" t="str">
        <f t="shared" si="137"/>
        <v>-</v>
      </c>
      <c r="V143" s="45"/>
      <c r="W143" s="40"/>
      <c r="Y143" s="19"/>
    </row>
    <row r="144" spans="1:25" ht="31.5" x14ac:dyDescent="0.25">
      <c r="A144" s="42" t="s">
        <v>207</v>
      </c>
      <c r="B144" s="29" t="s">
        <v>208</v>
      </c>
      <c r="C144" s="36" t="s">
        <v>14</v>
      </c>
      <c r="D144" s="24">
        <f t="shared" ref="D144:T144" si="194">SUM(D145,D148,D149,D150)</f>
        <v>0</v>
      </c>
      <c r="E144" s="24">
        <f t="shared" si="194"/>
        <v>0</v>
      </c>
      <c r="F144" s="24">
        <f t="shared" si="194"/>
        <v>0</v>
      </c>
      <c r="G144" s="24">
        <f t="shared" si="194"/>
        <v>0</v>
      </c>
      <c r="H144" s="24">
        <f t="shared" si="194"/>
        <v>0</v>
      </c>
      <c r="I144" s="24">
        <f t="shared" si="194"/>
        <v>0</v>
      </c>
      <c r="J144" s="24">
        <f t="shared" si="194"/>
        <v>0</v>
      </c>
      <c r="K144" s="24">
        <f t="shared" si="194"/>
        <v>0</v>
      </c>
      <c r="L144" s="24">
        <f t="shared" si="194"/>
        <v>0</v>
      </c>
      <c r="M144" s="24">
        <f t="shared" si="194"/>
        <v>0</v>
      </c>
      <c r="N144" s="24">
        <f t="shared" si="194"/>
        <v>0</v>
      </c>
      <c r="O144" s="24">
        <f t="shared" si="194"/>
        <v>0</v>
      </c>
      <c r="P144" s="44">
        <f t="shared" si="194"/>
        <v>0</v>
      </c>
      <c r="Q144" s="24">
        <f t="shared" si="194"/>
        <v>0</v>
      </c>
      <c r="R144" s="31">
        <f t="shared" si="135"/>
        <v>0</v>
      </c>
      <c r="S144" s="31">
        <f t="shared" si="136"/>
        <v>0</v>
      </c>
      <c r="T144" s="24">
        <f t="shared" si="194"/>
        <v>0</v>
      </c>
      <c r="U144" s="33" t="str">
        <f t="shared" si="137"/>
        <v>-</v>
      </c>
      <c r="V144" s="45"/>
      <c r="W144" s="40"/>
      <c r="Y144" s="19"/>
    </row>
    <row r="145" spans="1:25" ht="31.5" x14ac:dyDescent="0.25">
      <c r="A145" s="42" t="s">
        <v>209</v>
      </c>
      <c r="B145" s="29" t="s">
        <v>210</v>
      </c>
      <c r="C145" s="36" t="s">
        <v>14</v>
      </c>
      <c r="D145" s="24">
        <f t="shared" ref="D145:T145" si="195">SUM(D146:D147)</f>
        <v>0</v>
      </c>
      <c r="E145" s="24">
        <f t="shared" si="195"/>
        <v>0</v>
      </c>
      <c r="F145" s="24">
        <f t="shared" si="195"/>
        <v>0</v>
      </c>
      <c r="G145" s="24">
        <f t="shared" si="195"/>
        <v>0</v>
      </c>
      <c r="H145" s="24">
        <f t="shared" si="195"/>
        <v>0</v>
      </c>
      <c r="I145" s="24">
        <f t="shared" si="195"/>
        <v>0</v>
      </c>
      <c r="J145" s="24">
        <f t="shared" si="195"/>
        <v>0</v>
      </c>
      <c r="K145" s="24">
        <f t="shared" si="195"/>
        <v>0</v>
      </c>
      <c r="L145" s="24">
        <f t="shared" si="195"/>
        <v>0</v>
      </c>
      <c r="M145" s="24">
        <f t="shared" si="195"/>
        <v>0</v>
      </c>
      <c r="N145" s="24">
        <f t="shared" si="195"/>
        <v>0</v>
      </c>
      <c r="O145" s="24">
        <f t="shared" si="195"/>
        <v>0</v>
      </c>
      <c r="P145" s="44">
        <f t="shared" si="195"/>
        <v>0</v>
      </c>
      <c r="Q145" s="24">
        <f t="shared" si="195"/>
        <v>0</v>
      </c>
      <c r="R145" s="31">
        <f t="shared" si="135"/>
        <v>0</v>
      </c>
      <c r="S145" s="31">
        <f t="shared" si="136"/>
        <v>0</v>
      </c>
      <c r="T145" s="24">
        <f t="shared" si="195"/>
        <v>0</v>
      </c>
      <c r="U145" s="33" t="str">
        <f t="shared" si="137"/>
        <v>-</v>
      </c>
      <c r="V145" s="45"/>
      <c r="W145" s="40"/>
      <c r="Y145" s="19"/>
    </row>
    <row r="146" spans="1:25" ht="63" x14ac:dyDescent="0.25">
      <c r="A146" s="42" t="s">
        <v>211</v>
      </c>
      <c r="B146" s="29" t="s">
        <v>212</v>
      </c>
      <c r="C146" s="36" t="s">
        <v>14</v>
      </c>
      <c r="D146" s="24">
        <v>0</v>
      </c>
      <c r="E146" s="24">
        <v>0</v>
      </c>
      <c r="F146" s="24">
        <v>0</v>
      </c>
      <c r="G146" s="24">
        <v>0</v>
      </c>
      <c r="H146" s="24">
        <v>0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44">
        <v>0</v>
      </c>
      <c r="Q146" s="24">
        <v>0</v>
      </c>
      <c r="R146" s="31">
        <f t="shared" si="135"/>
        <v>0</v>
      </c>
      <c r="S146" s="31">
        <f t="shared" si="136"/>
        <v>0</v>
      </c>
      <c r="T146" s="24">
        <v>0</v>
      </c>
      <c r="U146" s="33" t="str">
        <f t="shared" si="137"/>
        <v>-</v>
      </c>
      <c r="V146" s="45"/>
      <c r="W146" s="40"/>
      <c r="Y146" s="19"/>
    </row>
    <row r="147" spans="1:25" ht="47.25" x14ac:dyDescent="0.25">
      <c r="A147" s="42" t="s">
        <v>213</v>
      </c>
      <c r="B147" s="29" t="s">
        <v>112</v>
      </c>
      <c r="C147" s="36" t="s">
        <v>14</v>
      </c>
      <c r="D147" s="24">
        <v>0</v>
      </c>
      <c r="E147" s="24">
        <v>0</v>
      </c>
      <c r="F147" s="24">
        <v>0</v>
      </c>
      <c r="G147" s="24">
        <v>0</v>
      </c>
      <c r="H147" s="24">
        <v>0</v>
      </c>
      <c r="I147" s="24">
        <v>0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44">
        <v>0</v>
      </c>
      <c r="Q147" s="24">
        <v>0</v>
      </c>
      <c r="R147" s="31">
        <f t="shared" si="135"/>
        <v>0</v>
      </c>
      <c r="S147" s="31">
        <f t="shared" si="136"/>
        <v>0</v>
      </c>
      <c r="T147" s="24">
        <v>0</v>
      </c>
      <c r="U147" s="33" t="str">
        <f t="shared" si="137"/>
        <v>-</v>
      </c>
      <c r="V147" s="45"/>
      <c r="W147" s="40"/>
      <c r="Y147" s="19"/>
    </row>
    <row r="148" spans="1:25" ht="47.25" x14ac:dyDescent="0.25">
      <c r="A148" s="42" t="s">
        <v>214</v>
      </c>
      <c r="B148" s="29" t="s">
        <v>215</v>
      </c>
      <c r="C148" s="36" t="s">
        <v>14</v>
      </c>
      <c r="D148" s="24">
        <v>0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44">
        <v>0</v>
      </c>
      <c r="Q148" s="24">
        <v>0</v>
      </c>
      <c r="R148" s="31">
        <f t="shared" ref="R148:R161" si="196">F148-J148</f>
        <v>0</v>
      </c>
      <c r="S148" s="31">
        <f t="shared" ref="S148:S161" si="197">Q148-R148</f>
        <v>0</v>
      </c>
      <c r="T148" s="24">
        <v>0</v>
      </c>
      <c r="U148" s="33" t="str">
        <f t="shared" ref="U148:U160" si="198">IF(I148=0,"-",T148/I148)</f>
        <v>-</v>
      </c>
      <c r="V148" s="45"/>
      <c r="W148" s="40"/>
      <c r="Y148" s="19"/>
    </row>
    <row r="149" spans="1:25" ht="47.25" x14ac:dyDescent="0.25">
      <c r="A149" s="42" t="s">
        <v>216</v>
      </c>
      <c r="B149" s="29" t="s">
        <v>217</v>
      </c>
      <c r="C149" s="36" t="s">
        <v>14</v>
      </c>
      <c r="D149" s="24">
        <v>0</v>
      </c>
      <c r="E149" s="24">
        <v>0</v>
      </c>
      <c r="F149" s="24">
        <v>0</v>
      </c>
      <c r="G149" s="24">
        <v>0</v>
      </c>
      <c r="H149" s="24">
        <v>0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44">
        <v>0</v>
      </c>
      <c r="Q149" s="24">
        <v>0</v>
      </c>
      <c r="R149" s="31">
        <f t="shared" si="196"/>
        <v>0</v>
      </c>
      <c r="S149" s="31">
        <f t="shared" si="197"/>
        <v>0</v>
      </c>
      <c r="T149" s="24">
        <v>0</v>
      </c>
      <c r="U149" s="33" t="str">
        <f t="shared" si="198"/>
        <v>-</v>
      </c>
      <c r="V149" s="45"/>
      <c r="W149" s="40"/>
      <c r="Y149" s="19"/>
    </row>
    <row r="150" spans="1:25" ht="31.5" x14ac:dyDescent="0.25">
      <c r="A150" s="42" t="s">
        <v>218</v>
      </c>
      <c r="B150" s="29" t="s">
        <v>219</v>
      </c>
      <c r="C150" s="36" t="s">
        <v>14</v>
      </c>
      <c r="D150" s="24">
        <v>0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44">
        <v>0</v>
      </c>
      <c r="Q150" s="24">
        <v>0</v>
      </c>
      <c r="R150" s="31">
        <f t="shared" si="196"/>
        <v>0</v>
      </c>
      <c r="S150" s="31">
        <f t="shared" si="197"/>
        <v>0</v>
      </c>
      <c r="T150" s="24">
        <v>0</v>
      </c>
      <c r="U150" s="33" t="str">
        <f t="shared" si="198"/>
        <v>-</v>
      </c>
      <c r="V150" s="45"/>
      <c r="W150" s="40"/>
      <c r="Y150" s="19"/>
    </row>
    <row r="151" spans="1:25" ht="31.5" x14ac:dyDescent="0.25">
      <c r="A151" s="42" t="s">
        <v>220</v>
      </c>
      <c r="B151" s="29" t="s">
        <v>221</v>
      </c>
      <c r="C151" s="36" t="s">
        <v>14</v>
      </c>
      <c r="D151" s="24">
        <f t="shared" ref="D151:T151" si="199">SUM(D152,D153,D154,D155)</f>
        <v>0</v>
      </c>
      <c r="E151" s="24">
        <f t="shared" si="199"/>
        <v>0</v>
      </c>
      <c r="F151" s="24">
        <f t="shared" si="199"/>
        <v>0</v>
      </c>
      <c r="G151" s="24">
        <f t="shared" si="199"/>
        <v>0</v>
      </c>
      <c r="H151" s="24">
        <f t="shared" si="199"/>
        <v>0</v>
      </c>
      <c r="I151" s="24">
        <f t="shared" si="199"/>
        <v>0</v>
      </c>
      <c r="J151" s="24">
        <f t="shared" si="199"/>
        <v>0</v>
      </c>
      <c r="K151" s="24">
        <f t="shared" si="199"/>
        <v>0</v>
      </c>
      <c r="L151" s="24">
        <f t="shared" si="199"/>
        <v>0</v>
      </c>
      <c r="M151" s="24">
        <f t="shared" si="199"/>
        <v>0</v>
      </c>
      <c r="N151" s="24">
        <f t="shared" si="199"/>
        <v>0</v>
      </c>
      <c r="O151" s="24">
        <f t="shared" si="199"/>
        <v>0</v>
      </c>
      <c r="P151" s="44">
        <f t="shared" si="199"/>
        <v>0</v>
      </c>
      <c r="Q151" s="24">
        <f t="shared" si="199"/>
        <v>0</v>
      </c>
      <c r="R151" s="31">
        <f t="shared" si="196"/>
        <v>0</v>
      </c>
      <c r="S151" s="31">
        <f t="shared" si="197"/>
        <v>0</v>
      </c>
      <c r="T151" s="24">
        <f t="shared" si="199"/>
        <v>0</v>
      </c>
      <c r="U151" s="33" t="str">
        <f t="shared" si="198"/>
        <v>-</v>
      </c>
      <c r="V151" s="45"/>
      <c r="W151" s="40"/>
      <c r="Y151" s="19"/>
    </row>
    <row r="152" spans="1:25" ht="31.5" x14ac:dyDescent="0.25">
      <c r="A152" s="42" t="s">
        <v>222</v>
      </c>
      <c r="B152" s="29" t="s">
        <v>223</v>
      </c>
      <c r="C152" s="36" t="s">
        <v>14</v>
      </c>
      <c r="D152" s="24">
        <v>0</v>
      </c>
      <c r="E152" s="24">
        <v>0</v>
      </c>
      <c r="F152" s="24">
        <v>0</v>
      </c>
      <c r="G152" s="24">
        <v>0</v>
      </c>
      <c r="H152" s="24">
        <v>0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31">
        <f t="shared" si="196"/>
        <v>0</v>
      </c>
      <c r="S152" s="31">
        <f t="shared" si="197"/>
        <v>0</v>
      </c>
      <c r="T152" s="24">
        <v>0</v>
      </c>
      <c r="U152" s="33" t="str">
        <f t="shared" si="198"/>
        <v>-</v>
      </c>
      <c r="V152" s="45"/>
      <c r="W152" s="40"/>
      <c r="Y152" s="19"/>
    </row>
    <row r="153" spans="1:25" ht="47.25" x14ac:dyDescent="0.25">
      <c r="A153" s="42" t="s">
        <v>224</v>
      </c>
      <c r="B153" s="29" t="s">
        <v>225</v>
      </c>
      <c r="C153" s="36" t="s">
        <v>14</v>
      </c>
      <c r="D153" s="24"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44">
        <v>0</v>
      </c>
      <c r="Q153" s="24">
        <v>0</v>
      </c>
      <c r="R153" s="31">
        <f t="shared" si="196"/>
        <v>0</v>
      </c>
      <c r="S153" s="31">
        <f t="shared" si="197"/>
        <v>0</v>
      </c>
      <c r="T153" s="24">
        <v>0</v>
      </c>
      <c r="U153" s="33" t="str">
        <f t="shared" si="198"/>
        <v>-</v>
      </c>
      <c r="V153" s="45"/>
      <c r="W153" s="40"/>
      <c r="Y153" s="19"/>
    </row>
    <row r="154" spans="1:25" ht="47.25" x14ac:dyDescent="0.25">
      <c r="A154" s="42" t="s">
        <v>226</v>
      </c>
      <c r="B154" s="29" t="s">
        <v>227</v>
      </c>
      <c r="C154" s="36" t="s">
        <v>14</v>
      </c>
      <c r="D154" s="24">
        <v>0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44">
        <v>0</v>
      </c>
      <c r="Q154" s="24">
        <v>0</v>
      </c>
      <c r="R154" s="31">
        <f t="shared" si="196"/>
        <v>0</v>
      </c>
      <c r="S154" s="31">
        <f t="shared" si="197"/>
        <v>0</v>
      </c>
      <c r="T154" s="24">
        <v>0</v>
      </c>
      <c r="U154" s="33" t="str">
        <f t="shared" si="198"/>
        <v>-</v>
      </c>
      <c r="V154" s="45"/>
      <c r="W154" s="40"/>
      <c r="Y154" s="19"/>
    </row>
    <row r="155" spans="1:25" ht="31.5" x14ac:dyDescent="0.25">
      <c r="A155" s="42" t="s">
        <v>228</v>
      </c>
      <c r="B155" s="29" t="s">
        <v>229</v>
      </c>
      <c r="C155" s="36" t="s">
        <v>14</v>
      </c>
      <c r="D155" s="24">
        <f t="shared" ref="D155:T155" si="200">SUM(D156:D157)</f>
        <v>0</v>
      </c>
      <c r="E155" s="24">
        <f t="shared" si="200"/>
        <v>0</v>
      </c>
      <c r="F155" s="24">
        <f t="shared" si="200"/>
        <v>0</v>
      </c>
      <c r="G155" s="24">
        <f>SUM(G156:G157)</f>
        <v>0</v>
      </c>
      <c r="H155" s="24">
        <f t="shared" si="200"/>
        <v>0</v>
      </c>
      <c r="I155" s="24">
        <f t="shared" si="200"/>
        <v>0</v>
      </c>
      <c r="J155" s="24">
        <f t="shared" si="200"/>
        <v>0</v>
      </c>
      <c r="K155" s="24">
        <f t="shared" si="200"/>
        <v>0</v>
      </c>
      <c r="L155" s="24">
        <f t="shared" si="200"/>
        <v>0</v>
      </c>
      <c r="M155" s="24">
        <f t="shared" si="200"/>
        <v>0</v>
      </c>
      <c r="N155" s="24">
        <f t="shared" si="200"/>
        <v>0</v>
      </c>
      <c r="O155" s="24">
        <f t="shared" si="200"/>
        <v>0</v>
      </c>
      <c r="P155" s="44">
        <f t="shared" si="200"/>
        <v>0</v>
      </c>
      <c r="Q155" s="24">
        <f t="shared" si="200"/>
        <v>0</v>
      </c>
      <c r="R155" s="31">
        <f t="shared" si="196"/>
        <v>0</v>
      </c>
      <c r="S155" s="31">
        <f t="shared" si="197"/>
        <v>0</v>
      </c>
      <c r="T155" s="24">
        <f t="shared" si="200"/>
        <v>0</v>
      </c>
      <c r="U155" s="33" t="str">
        <f t="shared" si="198"/>
        <v>-</v>
      </c>
      <c r="V155" s="45"/>
      <c r="W155" s="40"/>
      <c r="Y155" s="19"/>
    </row>
    <row r="156" spans="1:25" ht="47.25" x14ac:dyDescent="0.25">
      <c r="A156" s="42" t="s">
        <v>230</v>
      </c>
      <c r="B156" s="29" t="s">
        <v>231</v>
      </c>
      <c r="C156" s="36" t="s">
        <v>14</v>
      </c>
      <c r="D156" s="24">
        <v>0</v>
      </c>
      <c r="E156" s="24">
        <v>0</v>
      </c>
      <c r="F156" s="24">
        <v>0</v>
      </c>
      <c r="G156" s="24">
        <v>0</v>
      </c>
      <c r="H156" s="24">
        <v>0</v>
      </c>
      <c r="I156" s="24">
        <v>0</v>
      </c>
      <c r="J156" s="24">
        <v>0</v>
      </c>
      <c r="K156" s="24">
        <v>0</v>
      </c>
      <c r="L156" s="24">
        <v>0</v>
      </c>
      <c r="M156" s="24">
        <v>0</v>
      </c>
      <c r="N156" s="24">
        <v>0</v>
      </c>
      <c r="O156" s="24">
        <v>0</v>
      </c>
      <c r="P156" s="44">
        <v>0</v>
      </c>
      <c r="Q156" s="24">
        <v>0</v>
      </c>
      <c r="R156" s="31">
        <f t="shared" si="196"/>
        <v>0</v>
      </c>
      <c r="S156" s="31">
        <f t="shared" si="197"/>
        <v>0</v>
      </c>
      <c r="T156" s="24">
        <v>0</v>
      </c>
      <c r="U156" s="33" t="str">
        <f t="shared" si="198"/>
        <v>-</v>
      </c>
      <c r="V156" s="45"/>
      <c r="W156" s="40"/>
      <c r="Y156" s="19"/>
    </row>
    <row r="157" spans="1:25" ht="31.5" x14ac:dyDescent="0.25">
      <c r="A157" s="42" t="s">
        <v>232</v>
      </c>
      <c r="B157" s="29" t="s">
        <v>233</v>
      </c>
      <c r="C157" s="36" t="s">
        <v>14</v>
      </c>
      <c r="D157" s="24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24">
        <v>0</v>
      </c>
      <c r="L157" s="24">
        <v>0</v>
      </c>
      <c r="M157" s="24">
        <v>0</v>
      </c>
      <c r="N157" s="24">
        <v>0</v>
      </c>
      <c r="O157" s="24">
        <v>0</v>
      </c>
      <c r="P157" s="44">
        <v>0</v>
      </c>
      <c r="Q157" s="24">
        <v>0</v>
      </c>
      <c r="R157" s="31">
        <f t="shared" si="196"/>
        <v>0</v>
      </c>
      <c r="S157" s="31">
        <f t="shared" si="197"/>
        <v>0</v>
      </c>
      <c r="T157" s="24">
        <v>0</v>
      </c>
      <c r="U157" s="33" t="str">
        <f t="shared" si="198"/>
        <v>-</v>
      </c>
      <c r="V157" s="45"/>
      <c r="W157" s="40"/>
      <c r="Y157" s="19"/>
    </row>
    <row r="158" spans="1:25" ht="47.25" x14ac:dyDescent="0.25">
      <c r="A158" s="42" t="s">
        <v>234</v>
      </c>
      <c r="B158" s="29" t="s">
        <v>29</v>
      </c>
      <c r="C158" s="36" t="s">
        <v>14</v>
      </c>
      <c r="D158" s="24">
        <v>0</v>
      </c>
      <c r="E158" s="24">
        <v>0</v>
      </c>
      <c r="F158" s="24">
        <v>0</v>
      </c>
      <c r="G158" s="24">
        <v>0</v>
      </c>
      <c r="H158" s="24">
        <v>0</v>
      </c>
      <c r="I158" s="24">
        <v>0</v>
      </c>
      <c r="J158" s="24">
        <v>0</v>
      </c>
      <c r="K158" s="24">
        <v>0</v>
      </c>
      <c r="L158" s="24">
        <v>0</v>
      </c>
      <c r="M158" s="24">
        <v>0</v>
      </c>
      <c r="N158" s="24">
        <v>0</v>
      </c>
      <c r="O158" s="24">
        <v>0</v>
      </c>
      <c r="P158" s="44">
        <v>0</v>
      </c>
      <c r="Q158" s="24">
        <v>0</v>
      </c>
      <c r="R158" s="31">
        <f t="shared" si="196"/>
        <v>0</v>
      </c>
      <c r="S158" s="31">
        <f t="shared" si="197"/>
        <v>0</v>
      </c>
      <c r="T158" s="24">
        <v>0</v>
      </c>
      <c r="U158" s="33" t="str">
        <f t="shared" si="198"/>
        <v>-</v>
      </c>
      <c r="V158" s="45"/>
      <c r="W158" s="40"/>
      <c r="Y158" s="19"/>
    </row>
    <row r="159" spans="1:25" ht="31.5" x14ac:dyDescent="0.25">
      <c r="A159" s="42" t="s">
        <v>235</v>
      </c>
      <c r="B159" s="29" t="s">
        <v>123</v>
      </c>
      <c r="C159" s="36" t="s">
        <v>14</v>
      </c>
      <c r="D159" s="24">
        <v>0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44">
        <v>0</v>
      </c>
      <c r="Q159" s="24">
        <v>0</v>
      </c>
      <c r="R159" s="31">
        <f t="shared" si="196"/>
        <v>0</v>
      </c>
      <c r="S159" s="31">
        <f t="shared" si="197"/>
        <v>0</v>
      </c>
      <c r="T159" s="24">
        <v>0</v>
      </c>
      <c r="U159" s="33" t="str">
        <f t="shared" si="198"/>
        <v>-</v>
      </c>
      <c r="V159" s="45"/>
      <c r="W159" s="40"/>
      <c r="Y159" s="19"/>
    </row>
    <row r="160" spans="1:25" ht="31.5" x14ac:dyDescent="0.25">
      <c r="A160" s="42" t="s">
        <v>236</v>
      </c>
      <c r="B160" s="29" t="s">
        <v>237</v>
      </c>
      <c r="C160" s="36" t="s">
        <v>14</v>
      </c>
      <c r="D160" s="24">
        <f t="shared" ref="D160:T160" si="201">SUM(D161:D161)</f>
        <v>4.4135999999999997</v>
      </c>
      <c r="E160" s="24">
        <f t="shared" si="201"/>
        <v>0</v>
      </c>
      <c r="F160" s="24">
        <f t="shared" si="201"/>
        <v>4.4135999999999997</v>
      </c>
      <c r="G160" s="24">
        <f t="shared" si="201"/>
        <v>0</v>
      </c>
      <c r="H160" s="24">
        <f t="shared" si="201"/>
        <v>0.52031645999999998</v>
      </c>
      <c r="I160" s="24">
        <f t="shared" si="201"/>
        <v>0</v>
      </c>
      <c r="J160" s="24">
        <f t="shared" si="201"/>
        <v>0.52031645999999998</v>
      </c>
      <c r="K160" s="24">
        <f t="shared" si="201"/>
        <v>0</v>
      </c>
      <c r="L160" s="24">
        <f t="shared" si="201"/>
        <v>0</v>
      </c>
      <c r="M160" s="24">
        <f t="shared" si="201"/>
        <v>0</v>
      </c>
      <c r="N160" s="24">
        <f t="shared" si="201"/>
        <v>0</v>
      </c>
      <c r="O160" s="24">
        <f t="shared" si="201"/>
        <v>0</v>
      </c>
      <c r="P160" s="24">
        <f t="shared" si="201"/>
        <v>0</v>
      </c>
      <c r="Q160" s="24">
        <f t="shared" si="201"/>
        <v>3.8932835399999997</v>
      </c>
      <c r="R160" s="31">
        <f t="shared" si="196"/>
        <v>3.8932835399999997</v>
      </c>
      <c r="S160" s="31">
        <f t="shared" si="197"/>
        <v>0</v>
      </c>
      <c r="T160" s="24">
        <f t="shared" si="201"/>
        <v>0.52031645999999998</v>
      </c>
      <c r="U160" s="33" t="str">
        <f t="shared" si="198"/>
        <v>-</v>
      </c>
      <c r="V160" s="45"/>
      <c r="W160" s="40"/>
      <c r="Y160" s="19"/>
    </row>
    <row r="161" spans="1:25" s="84" customFormat="1" ht="118.5" customHeight="1" x14ac:dyDescent="0.25">
      <c r="A161" s="76" t="s">
        <v>254</v>
      </c>
      <c r="B161" s="90" t="s">
        <v>281</v>
      </c>
      <c r="C161" s="78" t="s">
        <v>292</v>
      </c>
      <c r="D161" s="79">
        <v>4.4135999999999997</v>
      </c>
      <c r="E161" s="79">
        <v>0</v>
      </c>
      <c r="F161" s="79">
        <f>D161-E161</f>
        <v>4.4135999999999997</v>
      </c>
      <c r="G161" s="79" t="s">
        <v>15</v>
      </c>
      <c r="H161" s="79">
        <f t="shared" ref="H161" si="202">SUM(J161,L161,N161,P161)</f>
        <v>0.52031645999999998</v>
      </c>
      <c r="I161" s="79" t="s">
        <v>15</v>
      </c>
      <c r="J161" s="79">
        <v>0.52031645999999998</v>
      </c>
      <c r="K161" s="79" t="s">
        <v>15</v>
      </c>
      <c r="L161" s="79">
        <v>0</v>
      </c>
      <c r="M161" s="79" t="s">
        <v>15</v>
      </c>
      <c r="N161" s="79">
        <v>0</v>
      </c>
      <c r="O161" s="79" t="s">
        <v>15</v>
      </c>
      <c r="P161" s="80">
        <v>0</v>
      </c>
      <c r="Q161" s="79">
        <f>F161-H161</f>
        <v>3.8932835399999997</v>
      </c>
      <c r="R161" s="31">
        <f t="shared" si="196"/>
        <v>3.8932835399999997</v>
      </c>
      <c r="S161" s="31">
        <f t="shared" si="197"/>
        <v>0</v>
      </c>
      <c r="T161" s="79">
        <f>H161</f>
        <v>0.52031645999999998</v>
      </c>
      <c r="U161" s="81" t="s">
        <v>282</v>
      </c>
      <c r="V161" s="82"/>
      <c r="W161" s="83"/>
      <c r="Y161" s="85"/>
    </row>
    <row r="168" spans="1:25" x14ac:dyDescent="0.25">
      <c r="H168" s="57"/>
    </row>
  </sheetData>
  <mergeCells count="24">
    <mergeCell ref="W15:W17"/>
    <mergeCell ref="E15:E17"/>
    <mergeCell ref="G16:H16"/>
    <mergeCell ref="T15:U15"/>
    <mergeCell ref="M16:N16"/>
    <mergeCell ref="O16:P16"/>
    <mergeCell ref="G15:P15"/>
    <mergeCell ref="T16:T17"/>
    <mergeCell ref="U16:U17"/>
    <mergeCell ref="A15:A17"/>
    <mergeCell ref="B15:B17"/>
    <mergeCell ref="C15:C17"/>
    <mergeCell ref="A4:V4"/>
    <mergeCell ref="A5:V5"/>
    <mergeCell ref="A7:V7"/>
    <mergeCell ref="A8:V8"/>
    <mergeCell ref="A10:V10"/>
    <mergeCell ref="A12:V12"/>
    <mergeCell ref="D15:D17"/>
    <mergeCell ref="F15:F17"/>
    <mergeCell ref="Q15:Q17"/>
    <mergeCell ref="I16:J16"/>
    <mergeCell ref="K16:L16"/>
    <mergeCell ref="V15:V17"/>
  </mergeCells>
  <conditionalFormatting sqref="C139:C140 C144 C96 C101:C102 C107 A72:C72 C80:C81 C71:C72 C86 A83:D83 C133:C135 C120">
    <cfRule type="cellIs" dxfId="18" priority="108" operator="equal">
      <formula>""</formula>
    </cfRule>
  </conditionalFormatting>
  <conditionalFormatting sqref="A82:D82">
    <cfRule type="cellIs" dxfId="17" priority="31" operator="equal">
      <formula>""</formula>
    </cfRule>
  </conditionalFormatting>
  <conditionalFormatting sqref="A106:C106">
    <cfRule type="cellIs" dxfId="16" priority="26" operator="equal">
      <formula>""</formula>
    </cfRule>
  </conditionalFormatting>
  <conditionalFormatting sqref="A75:B75">
    <cfRule type="cellIs" dxfId="15" priority="24" stopIfTrue="1" operator="equal">
      <formula>""</formula>
    </cfRule>
  </conditionalFormatting>
  <conditionalFormatting sqref="A75:B75">
    <cfRule type="cellIs" dxfId="14" priority="23" stopIfTrue="1" operator="equal">
      <formula>""""""</formula>
    </cfRule>
  </conditionalFormatting>
  <conditionalFormatting sqref="A87:B88">
    <cfRule type="cellIs" dxfId="13" priority="22" stopIfTrue="1" operator="equal">
      <formula>""</formula>
    </cfRule>
  </conditionalFormatting>
  <conditionalFormatting sqref="A87:B88">
    <cfRule type="cellIs" dxfId="12" priority="21" stopIfTrue="1" operator="equal">
      <formula>""""""</formula>
    </cfRule>
  </conditionalFormatting>
  <conditionalFormatting sqref="A110">
    <cfRule type="cellIs" dxfId="11" priority="18" stopIfTrue="1" operator="equal">
      <formula>""</formula>
    </cfRule>
  </conditionalFormatting>
  <conditionalFormatting sqref="A110">
    <cfRule type="cellIs" dxfId="10" priority="17" stopIfTrue="1" operator="equal">
      <formula>""""""</formula>
    </cfRule>
  </conditionalFormatting>
  <conditionalFormatting sqref="B112">
    <cfRule type="cellIs" dxfId="9" priority="16" operator="equal">
      <formula>""</formula>
    </cfRule>
  </conditionalFormatting>
  <conditionalFormatting sqref="A121:C121">
    <cfRule type="cellIs" dxfId="8" priority="13" operator="equal">
      <formula>""</formula>
    </cfRule>
  </conditionalFormatting>
  <conditionalFormatting sqref="A120">
    <cfRule type="cellIs" dxfId="7" priority="12" stopIfTrue="1" operator="equal">
      <formula>""</formula>
    </cfRule>
  </conditionalFormatting>
  <conditionalFormatting sqref="A120">
    <cfRule type="cellIs" dxfId="6" priority="11" stopIfTrue="1" operator="equal">
      <formula>""""""</formula>
    </cfRule>
  </conditionalFormatting>
  <conditionalFormatting sqref="B120">
    <cfRule type="cellIs" dxfId="5" priority="10" operator="equal">
      <formula>""</formula>
    </cfRule>
  </conditionalFormatting>
  <conditionalFormatting sqref="A136">
    <cfRule type="cellIs" dxfId="4" priority="5" stopIfTrue="1" operator="equal">
      <formula>""</formula>
    </cfRule>
  </conditionalFormatting>
  <conditionalFormatting sqref="A136">
    <cfRule type="cellIs" dxfId="3" priority="4" stopIfTrue="1" operator="equal">
      <formula>""""""</formula>
    </cfRule>
  </conditionalFormatting>
  <conditionalFormatting sqref="A161">
    <cfRule type="cellIs" dxfId="2" priority="3" stopIfTrue="1" operator="equal">
      <formula>""</formula>
    </cfRule>
  </conditionalFormatting>
  <conditionalFormatting sqref="A161">
    <cfRule type="cellIs" dxfId="1" priority="2" stopIfTrue="1" operator="equal">
      <formula>""""""</formula>
    </cfRule>
  </conditionalFormatting>
  <conditionalFormatting sqref="C46:C47">
    <cfRule type="cellIs" dxfId="0" priority="1" operator="equal">
      <formula>""</formula>
    </cfRule>
  </conditionalFormatting>
  <printOptions horizontalCentered="1"/>
  <pageMargins left="0.39370078740157483" right="0.39370078740157483" top="0.39370078740157483" bottom="0.39370078740157483" header="0" footer="0"/>
  <pageSetup paperSize="9" scale="2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 Квартал финансирование</vt:lpstr>
      <vt:lpstr>'10 Квартал финансирование'!Заголовки_для_печати</vt:lpstr>
      <vt:lpstr>'10 Квартал финансирование'!Область_печати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Шупарская Наталия Васильевна</cp:lastModifiedBy>
  <cp:lastPrinted>2019-02-26T22:37:51Z</cp:lastPrinted>
  <dcterms:created xsi:type="dcterms:W3CDTF">2009-07-27T10:10:26Z</dcterms:created>
  <dcterms:modified xsi:type="dcterms:W3CDTF">2020-05-14T03:37:49Z</dcterms:modified>
</cp:coreProperties>
</file>