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0" yWindow="1620" windowWidth="24240" windowHeight="8850" tabRatio="597"/>
  </bookViews>
  <sheets>
    <sheet name="12 Квартал освоение" sheetId="166" r:id="rId1"/>
  </sheets>
  <definedNames>
    <definedName name="_xlnm._FilterDatabase" localSheetId="0" hidden="1">'12 Квартал освоение'!$A$20:$BV$161</definedName>
    <definedName name="_xlnm.Print_Titles" localSheetId="0">'12 Квартал освоение'!$14:$18</definedName>
    <definedName name="_xlnm.Print_Area" localSheetId="0">'12 Квартал освоение'!$A$1:$V$161</definedName>
  </definedNames>
  <calcPr calcId="145621"/>
</workbook>
</file>

<file path=xl/calcChain.xml><?xml version="1.0" encoding="utf-8"?>
<calcChain xmlns="http://schemas.openxmlformats.org/spreadsheetml/2006/main">
  <c r="S110" i="166" l="1"/>
  <c r="F139" i="166"/>
  <c r="F138" i="166" s="1"/>
  <c r="F145" i="166"/>
  <c r="F144" i="166" s="1"/>
  <c r="F155" i="166"/>
  <c r="F151" i="166" s="1"/>
  <c r="F160" i="166"/>
  <c r="F123" i="166"/>
  <c r="F126" i="166"/>
  <c r="F122" i="166" s="1"/>
  <c r="F129" i="166"/>
  <c r="F135" i="166"/>
  <c r="F119" i="166"/>
  <c r="F114" i="166" s="1"/>
  <c r="F115" i="166"/>
  <c r="F109" i="166"/>
  <c r="F111" i="166"/>
  <c r="F107" i="166"/>
  <c r="F91" i="166"/>
  <c r="F90" i="166" s="1"/>
  <c r="F94" i="166"/>
  <c r="F97" i="166"/>
  <c r="F105" i="166"/>
  <c r="F86" i="166"/>
  <c r="F81" i="166"/>
  <c r="S129" i="166"/>
  <c r="S126" i="166"/>
  <c r="S123" i="166"/>
  <c r="S122" i="166"/>
  <c r="S31" i="166" s="1"/>
  <c r="S97" i="166"/>
  <c r="S94" i="166"/>
  <c r="S91" i="166"/>
  <c r="S90" i="166" s="1"/>
  <c r="S76" i="166"/>
  <c r="S70" i="166"/>
  <c r="S69" i="166"/>
  <c r="S67" i="166"/>
  <c r="S65" i="166" s="1"/>
  <c r="S61" i="166"/>
  <c r="S57" i="166"/>
  <c r="S53" i="166"/>
  <c r="S52" i="166"/>
  <c r="S49" i="166"/>
  <c r="S45" i="166"/>
  <c r="S44" i="166" s="1"/>
  <c r="S41" i="166"/>
  <c r="S40" i="166"/>
  <c r="S39" i="166"/>
  <c r="S38" i="166"/>
  <c r="S37" i="166"/>
  <c r="S36" i="166"/>
  <c r="S35" i="166"/>
  <c r="S33" i="166"/>
  <c r="S32" i="166"/>
  <c r="Q105" i="166"/>
  <c r="S160" i="166"/>
  <c r="S155" i="166"/>
  <c r="S151" i="166"/>
  <c r="S145" i="166"/>
  <c r="S144" i="166"/>
  <c r="S139" i="166"/>
  <c r="S138" i="166"/>
  <c r="S137" i="166" s="1"/>
  <c r="R86" i="166"/>
  <c r="S83" i="166"/>
  <c r="F137" i="166" l="1"/>
  <c r="S28" i="166"/>
  <c r="S21" i="166"/>
  <c r="G155" i="166" l="1"/>
  <c r="G151" i="166"/>
  <c r="G145" i="166"/>
  <c r="G144" i="166"/>
  <c r="G37" i="166" s="1"/>
  <c r="G139" i="166"/>
  <c r="G138" i="166"/>
  <c r="G137" i="166" s="1"/>
  <c r="G129" i="166"/>
  <c r="G123" i="166"/>
  <c r="G97" i="166"/>
  <c r="G94" i="166"/>
  <c r="G91" i="166"/>
  <c r="G90" i="166" s="1"/>
  <c r="G76" i="166"/>
  <c r="Q67" i="166"/>
  <c r="O67" i="166"/>
  <c r="M67" i="166"/>
  <c r="K67" i="166"/>
  <c r="I67" i="166"/>
  <c r="G67" i="166"/>
  <c r="G65" i="166" s="1"/>
  <c r="G61" i="166"/>
  <c r="G57" i="166"/>
  <c r="G53" i="166"/>
  <c r="G52" i="166"/>
  <c r="G49" i="166"/>
  <c r="G45" i="166"/>
  <c r="G44" i="166" s="1"/>
  <c r="G40" i="166"/>
  <c r="G39" i="166"/>
  <c r="G38" i="166"/>
  <c r="G36" i="166"/>
  <c r="G33" i="166"/>
  <c r="G32" i="166"/>
  <c r="D160" i="166"/>
  <c r="G161" i="166"/>
  <c r="G160" i="166" s="1"/>
  <c r="G41" i="166" s="1"/>
  <c r="G136" i="166"/>
  <c r="G135" i="166" s="1"/>
  <c r="G34" i="166" s="1"/>
  <c r="G121" i="166"/>
  <c r="G120" i="166"/>
  <c r="G116" i="166"/>
  <c r="G115" i="166" s="1"/>
  <c r="G113" i="166"/>
  <c r="G112" i="166"/>
  <c r="G110" i="166"/>
  <c r="G109" i="166" s="1"/>
  <c r="G108" i="166"/>
  <c r="S108" i="166" s="1"/>
  <c r="S107" i="166" s="1"/>
  <c r="G106" i="166"/>
  <c r="G88" i="166"/>
  <c r="G87" i="166"/>
  <c r="G83" i="166"/>
  <c r="G82" i="166"/>
  <c r="G75" i="166"/>
  <c r="G74" i="166" s="1"/>
  <c r="G72" i="166"/>
  <c r="G71" i="166"/>
  <c r="G68" i="166"/>
  <c r="G47" i="166"/>
  <c r="G46" i="166"/>
  <c r="R160" i="166"/>
  <c r="T136" i="166"/>
  <c r="T121" i="166"/>
  <c r="T120" i="166"/>
  <c r="T112" i="166"/>
  <c r="T108" i="166"/>
  <c r="T83" i="166"/>
  <c r="T68" i="166"/>
  <c r="T75" i="166"/>
  <c r="T72" i="166"/>
  <c r="T71" i="166"/>
  <c r="G111" i="166" l="1"/>
  <c r="G107" i="166"/>
  <c r="G105" i="166"/>
  <c r="G119" i="166"/>
  <c r="G114" i="166"/>
  <c r="G30" i="166" s="1"/>
  <c r="G86" i="166"/>
  <c r="G26" i="166" s="1"/>
  <c r="G81" i="166"/>
  <c r="G79" i="166" s="1"/>
  <c r="G23" i="166" s="1"/>
  <c r="G70" i="166"/>
  <c r="G69" i="166" s="1"/>
  <c r="G35" i="166"/>
  <c r="G28" i="166"/>
  <c r="G64" i="166"/>
  <c r="G22" i="166" s="1"/>
  <c r="G21" i="166"/>
  <c r="G104" i="166" l="1"/>
  <c r="G29" i="166" s="1"/>
  <c r="G20" i="166"/>
  <c r="G43" i="166"/>
  <c r="R22" i="166" l="1"/>
  <c r="R23" i="166"/>
  <c r="R26" i="166"/>
  <c r="R28" i="166"/>
  <c r="R29" i="166"/>
  <c r="R27" i="166" s="1"/>
  <c r="R30" i="166"/>
  <c r="R31" i="166"/>
  <c r="R32" i="166"/>
  <c r="R33" i="166"/>
  <c r="R34" i="166"/>
  <c r="R36" i="166"/>
  <c r="R37" i="166"/>
  <c r="R38" i="166"/>
  <c r="R41" i="166"/>
  <c r="R45" i="166"/>
  <c r="R44" i="166" s="1"/>
  <c r="H49" i="166"/>
  <c r="H53" i="166"/>
  <c r="H52" i="166" s="1"/>
  <c r="H57" i="166"/>
  <c r="H61" i="166"/>
  <c r="H64" i="166"/>
  <c r="H65" i="166"/>
  <c r="F26" i="166"/>
  <c r="F28" i="166"/>
  <c r="F30" i="166"/>
  <c r="F31" i="166"/>
  <c r="F32" i="166"/>
  <c r="F33" i="166"/>
  <c r="F34" i="166"/>
  <c r="F36" i="166"/>
  <c r="F37" i="166"/>
  <c r="F38" i="166"/>
  <c r="F39" i="166"/>
  <c r="F40" i="166"/>
  <c r="F41" i="166"/>
  <c r="F45" i="166"/>
  <c r="F44" i="166" s="1"/>
  <c r="F35" i="166" l="1"/>
  <c r="R21" i="166"/>
  <c r="R20" i="166" s="1"/>
  <c r="F21" i="166"/>
  <c r="E32" i="166"/>
  <c r="E33" i="166"/>
  <c r="E39" i="166"/>
  <c r="E40" i="166"/>
  <c r="E45" i="166"/>
  <c r="E49" i="166"/>
  <c r="E44" i="166" s="1"/>
  <c r="E53" i="166"/>
  <c r="E52" i="166" s="1"/>
  <c r="E57" i="166"/>
  <c r="E61" i="166"/>
  <c r="E67" i="166"/>
  <c r="E65" i="166" s="1"/>
  <c r="E70" i="166"/>
  <c r="E69" i="166" s="1"/>
  <c r="E74" i="166"/>
  <c r="E76" i="166"/>
  <c r="E81" i="166"/>
  <c r="E79" i="166" s="1"/>
  <c r="E23" i="166" s="1"/>
  <c r="E86" i="166"/>
  <c r="E26" i="166" s="1"/>
  <c r="E91" i="166"/>
  <c r="E94" i="166"/>
  <c r="E90" i="166" s="1"/>
  <c r="E97" i="166"/>
  <c r="E105" i="166"/>
  <c r="E107" i="166"/>
  <c r="E109" i="166"/>
  <c r="E111" i="166"/>
  <c r="E115" i="166"/>
  <c r="E119" i="166"/>
  <c r="E123" i="166"/>
  <c r="E129" i="166"/>
  <c r="E135" i="166"/>
  <c r="E34" i="166" s="1"/>
  <c r="E138" i="166"/>
  <c r="E137" i="166" s="1"/>
  <c r="E139" i="166"/>
  <c r="E144" i="166"/>
  <c r="E37" i="166" s="1"/>
  <c r="E145" i="166"/>
  <c r="E151" i="166"/>
  <c r="E38" i="166" s="1"/>
  <c r="E155" i="166"/>
  <c r="E160" i="166"/>
  <c r="E41" i="166" s="1"/>
  <c r="D41" i="166"/>
  <c r="D155" i="166"/>
  <c r="D151" i="166"/>
  <c r="D145" i="166"/>
  <c r="D144" i="166"/>
  <c r="D37" i="166" s="1"/>
  <c r="D139" i="166"/>
  <c r="D138" i="166"/>
  <c r="D137" i="166" s="1"/>
  <c r="D135" i="166"/>
  <c r="D129" i="166"/>
  <c r="D126" i="166"/>
  <c r="D123" i="166"/>
  <c r="D122" i="166"/>
  <c r="D31" i="166" s="1"/>
  <c r="D119" i="166"/>
  <c r="D115" i="166"/>
  <c r="D114" i="166" s="1"/>
  <c r="D30" i="166" s="1"/>
  <c r="D111" i="166"/>
  <c r="D109" i="166"/>
  <c r="D107" i="166"/>
  <c r="D105" i="166"/>
  <c r="D104" i="166"/>
  <c r="D29" i="166" s="1"/>
  <c r="D97" i="166"/>
  <c r="D94" i="166"/>
  <c r="D91" i="166"/>
  <c r="D90" i="166"/>
  <c r="D86" i="166"/>
  <c r="D81" i="166"/>
  <c r="D79" i="166" s="1"/>
  <c r="D23" i="166" s="1"/>
  <c r="D76" i="166"/>
  <c r="D74" i="166"/>
  <c r="D70" i="166"/>
  <c r="D69" i="166" s="1"/>
  <c r="D67" i="166"/>
  <c r="D65" i="166" s="1"/>
  <c r="D61" i="166"/>
  <c r="D57" i="166"/>
  <c r="D53" i="166"/>
  <c r="D52" i="166" s="1"/>
  <c r="D49" i="166"/>
  <c r="D45" i="166"/>
  <c r="D40" i="166"/>
  <c r="D39" i="166"/>
  <c r="D38" i="166"/>
  <c r="D36" i="166"/>
  <c r="D35" i="166" s="1"/>
  <c r="D34" i="166"/>
  <c r="D33" i="166"/>
  <c r="D32" i="166"/>
  <c r="D28" i="166"/>
  <c r="D26" i="166"/>
  <c r="H136" i="166"/>
  <c r="J145" i="166"/>
  <c r="J144" i="166" s="1"/>
  <c r="J37" i="166" s="1"/>
  <c r="K145" i="166"/>
  <c r="K144" i="166" s="1"/>
  <c r="K37" i="166" s="1"/>
  <c r="L145" i="166"/>
  <c r="L144" i="166" s="1"/>
  <c r="L37" i="166" s="1"/>
  <c r="M145" i="166"/>
  <c r="M144" i="166" s="1"/>
  <c r="M37" i="166" s="1"/>
  <c r="N145" i="166"/>
  <c r="N144" i="166" s="1"/>
  <c r="N37" i="166" s="1"/>
  <c r="O145" i="166"/>
  <c r="O144" i="166" s="1"/>
  <c r="O37" i="166" s="1"/>
  <c r="P145" i="166"/>
  <c r="P144" i="166" s="1"/>
  <c r="P37" i="166" s="1"/>
  <c r="Q145" i="166"/>
  <c r="Q144" i="166" s="1"/>
  <c r="Q37" i="166" s="1"/>
  <c r="J155" i="166"/>
  <c r="J151" i="166" s="1"/>
  <c r="J38" i="166" s="1"/>
  <c r="K155" i="166"/>
  <c r="K151" i="166" s="1"/>
  <c r="K38" i="166" s="1"/>
  <c r="L155" i="166"/>
  <c r="L151" i="166" s="1"/>
  <c r="L38" i="166" s="1"/>
  <c r="M155" i="166"/>
  <c r="M151" i="166" s="1"/>
  <c r="M38" i="166" s="1"/>
  <c r="N155" i="166"/>
  <c r="N151" i="166" s="1"/>
  <c r="N38" i="166" s="1"/>
  <c r="O155" i="166"/>
  <c r="O151" i="166" s="1"/>
  <c r="O38" i="166" s="1"/>
  <c r="P155" i="166"/>
  <c r="P151" i="166" s="1"/>
  <c r="P38" i="166" s="1"/>
  <c r="Q155" i="166"/>
  <c r="Q151" i="166" s="1"/>
  <c r="Q38" i="166" s="1"/>
  <c r="Q123" i="166"/>
  <c r="P123" i="166"/>
  <c r="O123" i="166"/>
  <c r="N123" i="166"/>
  <c r="M123" i="166"/>
  <c r="L123" i="166"/>
  <c r="K123" i="166"/>
  <c r="J123" i="166"/>
  <c r="J115" i="166"/>
  <c r="K115" i="166"/>
  <c r="L115" i="166"/>
  <c r="M115" i="166"/>
  <c r="N115" i="166"/>
  <c r="O115" i="166"/>
  <c r="P115" i="166"/>
  <c r="Q115" i="166"/>
  <c r="J111" i="166"/>
  <c r="K111" i="166"/>
  <c r="L111" i="166"/>
  <c r="N111" i="166"/>
  <c r="P111" i="166"/>
  <c r="J109" i="166"/>
  <c r="K109" i="166"/>
  <c r="L109" i="166"/>
  <c r="M109" i="166"/>
  <c r="N109" i="166"/>
  <c r="O109" i="166"/>
  <c r="P109" i="166"/>
  <c r="Q109" i="166"/>
  <c r="J86" i="166"/>
  <c r="J26" i="166" s="1"/>
  <c r="K86" i="166"/>
  <c r="L86" i="166"/>
  <c r="M86" i="166"/>
  <c r="N86" i="166"/>
  <c r="N26" i="166" s="1"/>
  <c r="O86" i="166"/>
  <c r="P86" i="166"/>
  <c r="Q86" i="166"/>
  <c r="J81" i="166"/>
  <c r="K81" i="166"/>
  <c r="L81" i="166"/>
  <c r="M81" i="166"/>
  <c r="N81" i="166"/>
  <c r="O81" i="166"/>
  <c r="P81" i="166"/>
  <c r="Q81" i="166"/>
  <c r="J70" i="166"/>
  <c r="J69" i="166" s="1"/>
  <c r="K70" i="166"/>
  <c r="K69" i="166" s="1"/>
  <c r="L70" i="166"/>
  <c r="L69" i="166" s="1"/>
  <c r="M70" i="166"/>
  <c r="M69" i="166" s="1"/>
  <c r="N70" i="166"/>
  <c r="N69" i="166" s="1"/>
  <c r="O70" i="166"/>
  <c r="O69" i="166" s="1"/>
  <c r="P70" i="166"/>
  <c r="P69" i="166" s="1"/>
  <c r="Q70" i="166"/>
  <c r="Q69" i="166" s="1"/>
  <c r="L26" i="166"/>
  <c r="P26" i="166"/>
  <c r="L31" i="166"/>
  <c r="N31" i="166"/>
  <c r="P31" i="166"/>
  <c r="K33" i="166"/>
  <c r="L33" i="166"/>
  <c r="M33" i="166"/>
  <c r="N33" i="166"/>
  <c r="O33" i="166"/>
  <c r="P33" i="166"/>
  <c r="Q33" i="166"/>
  <c r="L36" i="166"/>
  <c r="N36" i="166"/>
  <c r="P36" i="166"/>
  <c r="K39" i="166"/>
  <c r="L39" i="166"/>
  <c r="M39" i="166"/>
  <c r="N39" i="166"/>
  <c r="O39" i="166"/>
  <c r="P39" i="166"/>
  <c r="Q39" i="166"/>
  <c r="K40" i="166"/>
  <c r="L40" i="166"/>
  <c r="M40" i="166"/>
  <c r="N40" i="166"/>
  <c r="O40" i="166"/>
  <c r="P40" i="166"/>
  <c r="Q40" i="166"/>
  <c r="K45" i="166"/>
  <c r="L45" i="166"/>
  <c r="M45" i="166"/>
  <c r="N45" i="166"/>
  <c r="O45" i="166"/>
  <c r="P45" i="166"/>
  <c r="Q45" i="166"/>
  <c r="J31" i="166"/>
  <c r="J33" i="166"/>
  <c r="J36" i="166"/>
  <c r="J39" i="166"/>
  <c r="J40" i="166"/>
  <c r="J45" i="166"/>
  <c r="H139" i="166"/>
  <c r="H138" i="166" s="1"/>
  <c r="H36" i="166" s="1"/>
  <c r="H145" i="166"/>
  <c r="H144" i="166" s="1"/>
  <c r="H37" i="166" s="1"/>
  <c r="H155" i="166"/>
  <c r="H151" i="166" s="1"/>
  <c r="H38" i="166" s="1"/>
  <c r="H129" i="166"/>
  <c r="H32" i="166" s="1"/>
  <c r="H135" i="166"/>
  <c r="H34" i="166" s="1"/>
  <c r="H123" i="166"/>
  <c r="H116" i="166"/>
  <c r="H115" i="166" s="1"/>
  <c r="H112" i="166"/>
  <c r="H111" i="166" s="1"/>
  <c r="H113" i="166"/>
  <c r="H109" i="166"/>
  <c r="H110" i="166"/>
  <c r="H108" i="166"/>
  <c r="H91" i="166"/>
  <c r="H94" i="166"/>
  <c r="H97" i="166"/>
  <c r="H105" i="166"/>
  <c r="H86" i="166"/>
  <c r="H26" i="166" s="1"/>
  <c r="H83" i="166"/>
  <c r="I83" i="166"/>
  <c r="H82" i="166"/>
  <c r="H81" i="166" s="1"/>
  <c r="H79" i="166" s="1"/>
  <c r="H23" i="166" s="1"/>
  <c r="H76" i="166"/>
  <c r="H46" i="166"/>
  <c r="H45" i="166"/>
  <c r="H44" i="166" s="1"/>
  <c r="H40" i="166"/>
  <c r="H39" i="166"/>
  <c r="H33" i="166"/>
  <c r="H68" i="166"/>
  <c r="H75" i="166"/>
  <c r="H74" i="166" s="1"/>
  <c r="H71" i="166"/>
  <c r="H70" i="166" s="1"/>
  <c r="H69" i="166" s="1"/>
  <c r="H72" i="166"/>
  <c r="I87" i="166"/>
  <c r="S87" i="166" s="1"/>
  <c r="S86" i="166" s="1"/>
  <c r="S26" i="166" s="1"/>
  <c r="I88" i="166"/>
  <c r="S88" i="166" s="1"/>
  <c r="Q160" i="166"/>
  <c r="Q41" i="166" s="1"/>
  <c r="Q139" i="166"/>
  <c r="Q138" i="166" s="1"/>
  <c r="Q36" i="166" s="1"/>
  <c r="O160" i="166"/>
  <c r="O41" i="166" s="1"/>
  <c r="O139" i="166"/>
  <c r="O138" i="166" s="1"/>
  <c r="O36" i="166" s="1"/>
  <c r="M160" i="166"/>
  <c r="M41" i="166" s="1"/>
  <c r="M139" i="166"/>
  <c r="M138" i="166" s="1"/>
  <c r="M137" i="166" s="1"/>
  <c r="H161" i="166"/>
  <c r="H160" i="166" s="1"/>
  <c r="H41" i="166" s="1"/>
  <c r="I161" i="166"/>
  <c r="Q135" i="166"/>
  <c r="Q34" i="166" s="1"/>
  <c r="Q129" i="166"/>
  <c r="Q32" i="166" s="1"/>
  <c r="O135" i="166"/>
  <c r="O34" i="166" s="1"/>
  <c r="O129" i="166"/>
  <c r="O32" i="166" s="1"/>
  <c r="M135" i="166"/>
  <c r="M34" i="166" s="1"/>
  <c r="M129" i="166"/>
  <c r="M32" i="166" s="1"/>
  <c r="K135" i="166"/>
  <c r="K34" i="166" s="1"/>
  <c r="K129" i="166"/>
  <c r="K32" i="166" s="1"/>
  <c r="H120" i="166"/>
  <c r="H119" i="166" s="1"/>
  <c r="H121" i="166"/>
  <c r="Q119" i="166"/>
  <c r="O119" i="166"/>
  <c r="M119" i="166"/>
  <c r="Q107" i="166"/>
  <c r="O107" i="166"/>
  <c r="M107" i="166"/>
  <c r="Q97" i="166"/>
  <c r="Q94" i="166"/>
  <c r="Q91" i="166"/>
  <c r="O105" i="166"/>
  <c r="O97" i="166"/>
  <c r="O94" i="166"/>
  <c r="O91" i="166"/>
  <c r="M105" i="166"/>
  <c r="M97" i="166"/>
  <c r="M94" i="166"/>
  <c r="M91" i="166"/>
  <c r="M90" i="166"/>
  <c r="M28" i="166" s="1"/>
  <c r="Q26" i="166"/>
  <c r="O26" i="166"/>
  <c r="M26" i="166"/>
  <c r="Q79" i="166"/>
  <c r="Q23" i="166" s="1"/>
  <c r="Q76" i="166"/>
  <c r="O79" i="166"/>
  <c r="O23" i="166" s="1"/>
  <c r="O76" i="166"/>
  <c r="M79" i="166"/>
  <c r="M23" i="166" s="1"/>
  <c r="M76" i="166"/>
  <c r="Q74" i="166"/>
  <c r="O74" i="166"/>
  <c r="M74" i="166"/>
  <c r="Q61" i="166"/>
  <c r="Q57" i="166"/>
  <c r="Q53" i="166"/>
  <c r="Q52" i="166" s="1"/>
  <c r="Q49" i="166"/>
  <c r="O61" i="166"/>
  <c r="O57" i="166"/>
  <c r="O53" i="166"/>
  <c r="O52" i="166" s="1"/>
  <c r="O49" i="166"/>
  <c r="M65" i="166"/>
  <c r="M61" i="166"/>
  <c r="M57" i="166"/>
  <c r="M53" i="166"/>
  <c r="M52" i="166" s="1"/>
  <c r="M49" i="166"/>
  <c r="I76" i="166"/>
  <c r="K79" i="166"/>
  <c r="K23" i="166" s="1"/>
  <c r="T126" i="166"/>
  <c r="R126" i="166" s="1"/>
  <c r="P126" i="166" s="1"/>
  <c r="N126" i="166" s="1"/>
  <c r="L126" i="166" s="1"/>
  <c r="J126" i="166" s="1"/>
  <c r="U126" i="166"/>
  <c r="Q126" i="166" s="1"/>
  <c r="I97" i="166"/>
  <c r="I94" i="166"/>
  <c r="I91" i="166"/>
  <c r="I120" i="166"/>
  <c r="I129" i="166"/>
  <c r="I32" i="166" s="1"/>
  <c r="I123" i="166"/>
  <c r="J160" i="166"/>
  <c r="J41" i="166" s="1"/>
  <c r="K160" i="166"/>
  <c r="K41" i="166" s="1"/>
  <c r="L160" i="166"/>
  <c r="L41" i="166" s="1"/>
  <c r="N160" i="166"/>
  <c r="N41" i="166" s="1"/>
  <c r="P160" i="166"/>
  <c r="P41" i="166" s="1"/>
  <c r="I155" i="166"/>
  <c r="I151" i="166" s="1"/>
  <c r="I38" i="166" s="1"/>
  <c r="I145" i="166"/>
  <c r="I144" i="166" s="1"/>
  <c r="I37" i="166" s="1"/>
  <c r="I139" i="166"/>
  <c r="I138" i="166" s="1"/>
  <c r="I136" i="166"/>
  <c r="I135" i="166" s="1"/>
  <c r="I121" i="166"/>
  <c r="I116" i="166"/>
  <c r="I113" i="166"/>
  <c r="T113" i="166" s="1"/>
  <c r="I110" i="166"/>
  <c r="I108" i="166"/>
  <c r="I107" i="166" s="1"/>
  <c r="I106" i="166"/>
  <c r="I82" i="166"/>
  <c r="T82" i="166" s="1"/>
  <c r="I75" i="166"/>
  <c r="I74" i="166" s="1"/>
  <c r="I72" i="166"/>
  <c r="I71" i="166"/>
  <c r="I46" i="166"/>
  <c r="I45" i="166" s="1"/>
  <c r="I40" i="166"/>
  <c r="I39" i="166"/>
  <c r="I33" i="166"/>
  <c r="K139" i="166"/>
  <c r="K138" i="166" s="1"/>
  <c r="K36" i="166" s="1"/>
  <c r="K119" i="166"/>
  <c r="K107" i="166"/>
  <c r="K105" i="166"/>
  <c r="K104" i="166" s="1"/>
  <c r="K97" i="166"/>
  <c r="K94" i="166"/>
  <c r="K91" i="166"/>
  <c r="K26" i="166"/>
  <c r="K76" i="166"/>
  <c r="K74" i="166"/>
  <c r="K65" i="166"/>
  <c r="K61" i="166"/>
  <c r="K57" i="166"/>
  <c r="K53" i="166"/>
  <c r="K52" i="166" s="1"/>
  <c r="K49" i="166"/>
  <c r="I160" i="166" l="1"/>
  <c r="I41" i="166" s="1"/>
  <c r="T161" i="166"/>
  <c r="I105" i="166"/>
  <c r="S106" i="166"/>
  <c r="S105" i="166" s="1"/>
  <c r="I115" i="166"/>
  <c r="T116" i="166"/>
  <c r="I109" i="166"/>
  <c r="T110" i="166"/>
  <c r="E104" i="166"/>
  <c r="E29" i="166" s="1"/>
  <c r="D27" i="166"/>
  <c r="E114" i="166"/>
  <c r="E30" i="166" s="1"/>
  <c r="D89" i="166"/>
  <c r="D64" i="166"/>
  <c r="D22" i="166" s="1"/>
  <c r="D44" i="166"/>
  <c r="E64" i="166"/>
  <c r="E22" i="166" s="1"/>
  <c r="E28" i="166"/>
  <c r="E21" i="166"/>
  <c r="E36" i="166"/>
  <c r="E35" i="166" s="1"/>
  <c r="D21" i="166"/>
  <c r="K90" i="166"/>
  <c r="K28" i="166" s="1"/>
  <c r="Q114" i="166"/>
  <c r="O114" i="166"/>
  <c r="M114" i="166"/>
  <c r="K114" i="166"/>
  <c r="Q35" i="166"/>
  <c r="O35" i="166"/>
  <c r="K35" i="166"/>
  <c r="H114" i="166"/>
  <c r="H30" i="166" s="1"/>
  <c r="H35" i="166"/>
  <c r="H137" i="166"/>
  <c r="J35" i="166"/>
  <c r="Q44" i="166"/>
  <c r="Q21" i="166" s="1"/>
  <c r="O44" i="166"/>
  <c r="O21" i="166" s="1"/>
  <c r="M44" i="166"/>
  <c r="M21" i="166" s="1"/>
  <c r="K44" i="166"/>
  <c r="P35" i="166"/>
  <c r="N35" i="166"/>
  <c r="L35" i="166"/>
  <c r="Q30" i="166"/>
  <c r="H90" i="166"/>
  <c r="H28" i="166" s="1"/>
  <c r="M36" i="166"/>
  <c r="M35" i="166" s="1"/>
  <c r="K21" i="166"/>
  <c r="H22" i="166"/>
  <c r="H21" i="166"/>
  <c r="I86" i="166"/>
  <c r="I26" i="166" s="1"/>
  <c r="Q137" i="166"/>
  <c r="I70" i="166"/>
  <c r="I69" i="166" s="1"/>
  <c r="I81" i="166"/>
  <c r="I79" i="166" s="1"/>
  <c r="O137" i="166"/>
  <c r="O126" i="166"/>
  <c r="M126" i="166" s="1"/>
  <c r="K126" i="166" s="1"/>
  <c r="K122" i="166" s="1"/>
  <c r="K31" i="166" s="1"/>
  <c r="Q122" i="166"/>
  <c r="Q31" i="166" s="1"/>
  <c r="K29" i="166"/>
  <c r="I90" i="166"/>
  <c r="O90" i="166"/>
  <c r="O28" i="166" s="1"/>
  <c r="Q90" i="166"/>
  <c r="Q28" i="166" s="1"/>
  <c r="O122" i="166"/>
  <c r="O31" i="166" s="1"/>
  <c r="O30" i="166"/>
  <c r="M30" i="166"/>
  <c r="M64" i="166"/>
  <c r="M22" i="166" s="1"/>
  <c r="I137" i="166"/>
  <c r="I36" i="166"/>
  <c r="I35" i="166" s="1"/>
  <c r="K64" i="166"/>
  <c r="K22" i="166" s="1"/>
  <c r="K137" i="166"/>
  <c r="I28" i="166"/>
  <c r="I119" i="166"/>
  <c r="I114" i="166" s="1"/>
  <c r="K30" i="166"/>
  <c r="T123" i="166"/>
  <c r="H126" i="166"/>
  <c r="H122" i="166" s="1"/>
  <c r="H31" i="166" s="1"/>
  <c r="D20" i="166" l="1"/>
  <c r="D19" i="166" s="1"/>
  <c r="D43" i="166"/>
  <c r="D42" i="166" s="1"/>
  <c r="E43" i="166"/>
  <c r="E20" i="166"/>
  <c r="M20" i="166"/>
  <c r="K89" i="166"/>
  <c r="M43" i="166"/>
  <c r="H43" i="166"/>
  <c r="K20" i="166"/>
  <c r="K27" i="166"/>
  <c r="H20" i="166"/>
  <c r="K43" i="166"/>
  <c r="M122" i="166"/>
  <c r="I126" i="166"/>
  <c r="I122" i="166" l="1"/>
  <c r="G126" i="166"/>
  <c r="K42" i="166"/>
  <c r="M31" i="166"/>
  <c r="K19" i="166"/>
  <c r="R125" i="166"/>
  <c r="I31" i="166" l="1"/>
  <c r="T122" i="166"/>
  <c r="G122" i="166"/>
  <c r="E126" i="166"/>
  <c r="E122" i="166" s="1"/>
  <c r="T125" i="166"/>
  <c r="E31" i="166" l="1"/>
  <c r="E27" i="166" s="1"/>
  <c r="E19" i="166" s="1"/>
  <c r="E89" i="166"/>
  <c r="E42" i="166" s="1"/>
  <c r="G31" i="166"/>
  <c r="G27" i="166" s="1"/>
  <c r="G19" i="166" s="1"/>
  <c r="G89" i="166"/>
  <c r="G42" i="166" s="1"/>
  <c r="T124" i="166"/>
  <c r="T127" i="166"/>
  <c r="T130" i="166"/>
  <c r="T131" i="166"/>
  <c r="T133" i="166"/>
  <c r="T134" i="166"/>
  <c r="T137" i="166"/>
  <c r="T138" i="166"/>
  <c r="T139" i="166"/>
  <c r="T140" i="166"/>
  <c r="T92" i="166"/>
  <c r="T93" i="166"/>
  <c r="T95" i="166"/>
  <c r="T96" i="166"/>
  <c r="T98" i="166"/>
  <c r="T99" i="166"/>
  <c r="T100" i="166"/>
  <c r="T101" i="166"/>
  <c r="T102" i="166"/>
  <c r="T103" i="166"/>
  <c r="T73" i="166"/>
  <c r="T76" i="166"/>
  <c r="T78" i="166"/>
  <c r="T24" i="166"/>
  <c r="T25" i="166"/>
  <c r="T46" i="166"/>
  <c r="T47" i="166"/>
  <c r="T48" i="166"/>
  <c r="T50" i="166"/>
  <c r="T51" i="166"/>
  <c r="T54" i="166"/>
  <c r="T55" i="166"/>
  <c r="T56" i="166"/>
  <c r="T58" i="166"/>
  <c r="T59" i="166"/>
  <c r="T60" i="166"/>
  <c r="T62" i="166"/>
  <c r="T63" i="166"/>
  <c r="T66" i="166"/>
  <c r="T67" i="166"/>
  <c r="U152" i="166" l="1"/>
  <c r="U153" i="166"/>
  <c r="U154" i="166"/>
  <c r="U155" i="166"/>
  <c r="U156" i="166"/>
  <c r="U157" i="166"/>
  <c r="U158" i="166"/>
  <c r="U159" i="166"/>
  <c r="U151" i="166"/>
  <c r="U149" i="166"/>
  <c r="U147" i="166"/>
  <c r="U142" i="166"/>
  <c r="U143" i="166"/>
  <c r="U144" i="166"/>
  <c r="U145" i="166"/>
  <c r="U130" i="166"/>
  <c r="U131" i="166"/>
  <c r="U133" i="166"/>
  <c r="U134" i="166"/>
  <c r="U137" i="166"/>
  <c r="U138" i="166"/>
  <c r="U139" i="166"/>
  <c r="U140" i="166"/>
  <c r="U122" i="166"/>
  <c r="U124" i="166"/>
  <c r="U125" i="166"/>
  <c r="U127" i="166"/>
  <c r="U115" i="166"/>
  <c r="U117" i="166"/>
  <c r="U111" i="166"/>
  <c r="U101" i="166"/>
  <c r="U102" i="166"/>
  <c r="U103" i="166"/>
  <c r="U92" i="166"/>
  <c r="U93" i="166"/>
  <c r="U95" i="166"/>
  <c r="U96" i="166"/>
  <c r="U98" i="166"/>
  <c r="U99" i="166"/>
  <c r="U100" i="166"/>
  <c r="U85" i="166"/>
  <c r="U73" i="166"/>
  <c r="U76" i="166"/>
  <c r="U78" i="166"/>
  <c r="U59" i="166"/>
  <c r="U60" i="166"/>
  <c r="U62" i="166"/>
  <c r="U63" i="166"/>
  <c r="U66" i="166"/>
  <c r="U67" i="166"/>
  <c r="U70" i="166"/>
  <c r="U55" i="166"/>
  <c r="U56" i="166"/>
  <c r="U58" i="166"/>
  <c r="U46" i="166"/>
  <c r="U47" i="166"/>
  <c r="U48" i="166"/>
  <c r="U50" i="166"/>
  <c r="U51" i="166"/>
  <c r="U54" i="166"/>
  <c r="U24" i="166"/>
  <c r="U25" i="166"/>
  <c r="T107" i="166" l="1"/>
  <c r="H107" i="166" l="1"/>
  <c r="T87" i="166"/>
  <c r="T115" i="166" l="1"/>
  <c r="T117" i="166"/>
  <c r="S116" i="166"/>
  <c r="S115" i="166" s="1"/>
  <c r="I30" i="166"/>
  <c r="R114" i="166"/>
  <c r="S113" i="166" l="1"/>
  <c r="T85" i="166"/>
  <c r="O112" i="166"/>
  <c r="Q112" i="166"/>
  <c r="S112" i="166"/>
  <c r="S111" i="166" s="1"/>
  <c r="J105" i="166"/>
  <c r="J104" i="166" s="1"/>
  <c r="L105" i="166"/>
  <c r="L104" i="166" s="1"/>
  <c r="N105" i="166"/>
  <c r="N104" i="166" s="1"/>
  <c r="P105" i="166"/>
  <c r="P104" i="166" s="1"/>
  <c r="R105" i="166"/>
  <c r="Q111" i="166" l="1"/>
  <c r="Q104" i="166" s="1"/>
  <c r="Q89" i="166" s="1"/>
  <c r="O111" i="166"/>
  <c r="O104" i="166" s="1"/>
  <c r="O89" i="166" s="1"/>
  <c r="U105" i="166"/>
  <c r="T80" i="166"/>
  <c r="F79" i="166"/>
  <c r="F23" i="166" s="1"/>
  <c r="J79" i="166"/>
  <c r="J23" i="166" s="1"/>
  <c r="L79" i="166"/>
  <c r="L23" i="166" s="1"/>
  <c r="N79" i="166"/>
  <c r="N23" i="166" s="1"/>
  <c r="P79" i="166"/>
  <c r="P23" i="166" s="1"/>
  <c r="R79" i="166"/>
  <c r="O29" i="166" l="1"/>
  <c r="O27" i="166" s="1"/>
  <c r="Q29" i="166"/>
  <c r="Q27" i="166" s="1"/>
  <c r="U79" i="166"/>
  <c r="S47" i="166" l="1"/>
  <c r="S72" i="166"/>
  <c r="S75" i="166"/>
  <c r="S74" i="166" s="1"/>
  <c r="S64" i="166" s="1"/>
  <c r="S82" i="166"/>
  <c r="S81" i="166" s="1"/>
  <c r="S79" i="166" s="1"/>
  <c r="S23" i="166" s="1"/>
  <c r="S136" i="166"/>
  <c r="S135" i="166" s="1"/>
  <c r="S34" i="166" s="1"/>
  <c r="S46" i="166"/>
  <c r="S22" i="166" l="1"/>
  <c r="S20" i="166" s="1"/>
  <c r="S43" i="166"/>
  <c r="R84" i="166"/>
  <c r="R43" i="166" s="1"/>
  <c r="R42" i="166" s="1"/>
  <c r="U84" i="166" l="1"/>
  <c r="T153" i="166"/>
  <c r="T156" i="166" l="1"/>
  <c r="T152" i="166"/>
  <c r="J119" i="166"/>
  <c r="J114" i="166" s="1"/>
  <c r="L119" i="166"/>
  <c r="L114" i="166" s="1"/>
  <c r="L30" i="166" s="1"/>
  <c r="N119" i="166"/>
  <c r="N114" i="166" s="1"/>
  <c r="N30" i="166" s="1"/>
  <c r="P119" i="166"/>
  <c r="P114" i="166" s="1"/>
  <c r="P30" i="166" s="1"/>
  <c r="R119" i="166"/>
  <c r="R118" i="166" s="1"/>
  <c r="T86" i="166"/>
  <c r="J30" i="166" l="1"/>
  <c r="T114" i="166"/>
  <c r="U114" i="166"/>
  <c r="U119" i="166"/>
  <c r="S121" i="166"/>
  <c r="U30" i="166" l="1"/>
  <c r="U118" i="166"/>
  <c r="T159" i="166"/>
  <c r="T160" i="166"/>
  <c r="T155" i="166"/>
  <c r="T146" i="166"/>
  <c r="T147" i="166"/>
  <c r="T148" i="166"/>
  <c r="T149" i="166"/>
  <c r="T150" i="166"/>
  <c r="T151" i="166"/>
  <c r="F69" i="166"/>
  <c r="R69" i="166"/>
  <c r="T158" i="166"/>
  <c r="T157" i="166"/>
  <c r="U69" i="166" l="1"/>
  <c r="R135" i="166"/>
  <c r="R132" i="166"/>
  <c r="R129" i="166"/>
  <c r="R97" i="166"/>
  <c r="R94" i="166"/>
  <c r="R91" i="166"/>
  <c r="R77" i="166"/>
  <c r="R74" i="166"/>
  <c r="R68" i="166"/>
  <c r="R65" i="166"/>
  <c r="R61" i="166"/>
  <c r="R57" i="166"/>
  <c r="R53" i="166"/>
  <c r="R52" i="166" s="1"/>
  <c r="R49" i="166"/>
  <c r="R128" i="166" l="1"/>
  <c r="R90" i="166"/>
  <c r="R64" i="166"/>
  <c r="R159" i="166" l="1"/>
  <c r="R158" i="166" l="1"/>
  <c r="R157" i="166" s="1"/>
  <c r="R40" i="166"/>
  <c r="R156" i="166" l="1"/>
  <c r="R155" i="166" s="1"/>
  <c r="R154" i="166" s="1"/>
  <c r="R39" i="166"/>
  <c r="R35" i="166" s="1"/>
  <c r="R19" i="166" s="1"/>
  <c r="H104" i="166"/>
  <c r="T88" i="166"/>
  <c r="J129" i="166"/>
  <c r="J32" i="166" s="1"/>
  <c r="L129" i="166"/>
  <c r="L32" i="166" s="1"/>
  <c r="N129" i="166"/>
  <c r="N32" i="166" s="1"/>
  <c r="P129" i="166"/>
  <c r="P32" i="166" s="1"/>
  <c r="J132" i="166"/>
  <c r="L132" i="166"/>
  <c r="N132" i="166"/>
  <c r="P132" i="166"/>
  <c r="I34" i="166"/>
  <c r="J135" i="166"/>
  <c r="J34" i="166" s="1"/>
  <c r="L135" i="166"/>
  <c r="L34" i="166" s="1"/>
  <c r="N135" i="166"/>
  <c r="N34" i="166" s="1"/>
  <c r="P135" i="166"/>
  <c r="P34" i="166" s="1"/>
  <c r="F104" i="166"/>
  <c r="J91" i="166"/>
  <c r="L91" i="166"/>
  <c r="N91" i="166"/>
  <c r="P91" i="166"/>
  <c r="J94" i="166"/>
  <c r="L94" i="166"/>
  <c r="N94" i="166"/>
  <c r="P94" i="166"/>
  <c r="J97" i="166"/>
  <c r="L97" i="166"/>
  <c r="N97" i="166"/>
  <c r="P97" i="166"/>
  <c r="F74" i="166"/>
  <c r="J74" i="166"/>
  <c r="L74" i="166"/>
  <c r="N74" i="166"/>
  <c r="P74" i="166"/>
  <c r="F77" i="166"/>
  <c r="J77" i="166"/>
  <c r="L77" i="166"/>
  <c r="N77" i="166"/>
  <c r="P77" i="166"/>
  <c r="T39" i="166"/>
  <c r="F49" i="166"/>
  <c r="I49" i="166"/>
  <c r="J49" i="166"/>
  <c r="L49" i="166"/>
  <c r="N49" i="166"/>
  <c r="P49" i="166"/>
  <c r="F53" i="166"/>
  <c r="F52" i="166" s="1"/>
  <c r="I53" i="166"/>
  <c r="J53" i="166"/>
  <c r="L53" i="166"/>
  <c r="L52" i="166" s="1"/>
  <c r="N53" i="166"/>
  <c r="P53" i="166"/>
  <c r="P52" i="166" s="1"/>
  <c r="F57" i="166"/>
  <c r="I57" i="166"/>
  <c r="J57" i="166"/>
  <c r="L57" i="166"/>
  <c r="N57" i="166"/>
  <c r="P57" i="166"/>
  <c r="F61" i="166"/>
  <c r="I61" i="166"/>
  <c r="J61" i="166"/>
  <c r="L61" i="166"/>
  <c r="N61" i="166"/>
  <c r="P61" i="166"/>
  <c r="F65" i="166"/>
  <c r="I65" i="166"/>
  <c r="J65" i="166"/>
  <c r="L65" i="166"/>
  <c r="N65" i="166"/>
  <c r="P65" i="166"/>
  <c r="F68" i="166"/>
  <c r="O68" i="166"/>
  <c r="O65" i="166" s="1"/>
  <c r="O64" i="166" s="1"/>
  <c r="Q68" i="166"/>
  <c r="Q65" i="166" s="1"/>
  <c r="Q64" i="166" s="1"/>
  <c r="F89" i="166" l="1"/>
  <c r="F29" i="166"/>
  <c r="F27" i="166" s="1"/>
  <c r="Q22" i="166"/>
  <c r="Q20" i="166" s="1"/>
  <c r="Q19" i="166" s="1"/>
  <c r="Q43" i="166"/>
  <c r="Q42" i="166" s="1"/>
  <c r="P44" i="166"/>
  <c r="L44" i="166"/>
  <c r="O22" i="166"/>
  <c r="O20" i="166" s="1"/>
  <c r="O19" i="166" s="1"/>
  <c r="O43" i="166"/>
  <c r="O42" i="166" s="1"/>
  <c r="H29" i="166"/>
  <c r="H27" i="166" s="1"/>
  <c r="H19" i="166" s="1"/>
  <c r="H89" i="166"/>
  <c r="H42" i="166" s="1"/>
  <c r="I68" i="166"/>
  <c r="T74" i="166"/>
  <c r="T65" i="166"/>
  <c r="T57" i="166"/>
  <c r="T49" i="166"/>
  <c r="U77" i="166"/>
  <c r="T97" i="166"/>
  <c r="T91" i="166"/>
  <c r="T132" i="166"/>
  <c r="U61" i="166"/>
  <c r="U53" i="166"/>
  <c r="U45" i="166"/>
  <c r="U40" i="166"/>
  <c r="U33" i="166"/>
  <c r="U94" i="166"/>
  <c r="U135" i="166"/>
  <c r="U129" i="166"/>
  <c r="S120" i="166"/>
  <c r="S119" i="166" s="1"/>
  <c r="S114" i="166" s="1"/>
  <c r="T119" i="166"/>
  <c r="T145" i="166"/>
  <c r="U65" i="166"/>
  <c r="T61" i="166"/>
  <c r="U57" i="166"/>
  <c r="I52" i="166"/>
  <c r="I44" i="166" s="1"/>
  <c r="I21" i="166" s="1"/>
  <c r="T53" i="166"/>
  <c r="U49" i="166"/>
  <c r="T45" i="166"/>
  <c r="T40" i="166"/>
  <c r="U39" i="166"/>
  <c r="T33" i="166"/>
  <c r="U74" i="166"/>
  <c r="U97" i="166"/>
  <c r="T94" i="166"/>
  <c r="U91" i="166"/>
  <c r="U109" i="166"/>
  <c r="T135" i="166"/>
  <c r="U132" i="166"/>
  <c r="T129" i="166"/>
  <c r="T142" i="166"/>
  <c r="T144" i="166"/>
  <c r="T143" i="166"/>
  <c r="T70" i="166"/>
  <c r="T81" i="166"/>
  <c r="N52" i="166"/>
  <c r="N44" i="166" s="1"/>
  <c r="U41" i="166"/>
  <c r="S109" i="166"/>
  <c r="S104" i="166" s="1"/>
  <c r="S29" i="166" s="1"/>
  <c r="T69" i="166"/>
  <c r="T84" i="166"/>
  <c r="U32" i="166"/>
  <c r="P128" i="166"/>
  <c r="N128" i="166"/>
  <c r="L128" i="166"/>
  <c r="U26" i="166"/>
  <c r="J90" i="166"/>
  <c r="J128" i="166"/>
  <c r="U128" i="166" s="1"/>
  <c r="P90" i="166"/>
  <c r="N90" i="166"/>
  <c r="L90" i="166"/>
  <c r="J52" i="166"/>
  <c r="U52" i="166" s="1"/>
  <c r="U23" i="166"/>
  <c r="P64" i="166"/>
  <c r="P22" i="166" s="1"/>
  <c r="N64" i="166"/>
  <c r="N22" i="166" s="1"/>
  <c r="L64" i="166"/>
  <c r="L22" i="166" s="1"/>
  <c r="F64" i="166"/>
  <c r="F22" i="166" l="1"/>
  <c r="F20" i="166" s="1"/>
  <c r="F19" i="166" s="1"/>
  <c r="F43" i="166"/>
  <c r="F42" i="166" s="1"/>
  <c r="S30" i="166"/>
  <c r="S27" i="166" s="1"/>
  <c r="S19" i="166" s="1"/>
  <c r="S89" i="166"/>
  <c r="S42" i="166" s="1"/>
  <c r="J28" i="166"/>
  <c r="J89" i="166"/>
  <c r="L28" i="166"/>
  <c r="L89" i="166"/>
  <c r="P28" i="166"/>
  <c r="P89" i="166"/>
  <c r="N28" i="166"/>
  <c r="N89" i="166"/>
  <c r="N21" i="166"/>
  <c r="N20" i="166" s="1"/>
  <c r="N43" i="166"/>
  <c r="P21" i="166"/>
  <c r="P20" i="166" s="1"/>
  <c r="P43" i="166"/>
  <c r="J44" i="166"/>
  <c r="U44" i="166" s="1"/>
  <c r="L21" i="166"/>
  <c r="L20" i="166" s="1"/>
  <c r="L43" i="166"/>
  <c r="T79" i="166"/>
  <c r="I23" i="166"/>
  <c r="T128" i="166"/>
  <c r="T109" i="166"/>
  <c r="U90" i="166"/>
  <c r="T90" i="166"/>
  <c r="T32" i="166"/>
  <c r="T52" i="166"/>
  <c r="T41" i="166"/>
  <c r="J64" i="166"/>
  <c r="U36" i="166"/>
  <c r="U31" i="166"/>
  <c r="U64" i="166" l="1"/>
  <c r="J22" i="166"/>
  <c r="J43" i="166"/>
  <c r="J21" i="166"/>
  <c r="U28" i="166"/>
  <c r="T26" i="166"/>
  <c r="T36" i="166"/>
  <c r="T28" i="166"/>
  <c r="T44" i="166"/>
  <c r="T31" i="166"/>
  <c r="T118" i="166"/>
  <c r="T77" i="166"/>
  <c r="I64" i="166"/>
  <c r="S68" i="166"/>
  <c r="T23" i="166"/>
  <c r="U21" i="166"/>
  <c r="U22" i="166"/>
  <c r="U37" i="166"/>
  <c r="U43" i="166" l="1"/>
  <c r="J20" i="166"/>
  <c r="I22" i="166"/>
  <c r="I20" i="166" s="1"/>
  <c r="I43" i="166"/>
  <c r="T43" i="166" s="1"/>
  <c r="T21" i="166"/>
  <c r="T30" i="166"/>
  <c r="T22" i="166"/>
  <c r="T64" i="166"/>
  <c r="U20" i="166" l="1"/>
  <c r="T20" i="166"/>
  <c r="N29" i="166"/>
  <c r="N27" i="166" s="1"/>
  <c r="N19" i="166" s="1"/>
  <c r="M112" i="166"/>
  <c r="M111" i="166" s="1"/>
  <c r="M104" i="166" s="1"/>
  <c r="M89" i="166" s="1"/>
  <c r="L29" i="166"/>
  <c r="L27" i="166" s="1"/>
  <c r="L19" i="166" s="1"/>
  <c r="P42" i="166" l="1"/>
  <c r="P29" i="166"/>
  <c r="P27" i="166" s="1"/>
  <c r="P19" i="166" s="1"/>
  <c r="I112" i="166"/>
  <c r="I111" i="166" s="1"/>
  <c r="T111" i="166" s="1"/>
  <c r="M29" i="166"/>
  <c r="M27" i="166" s="1"/>
  <c r="M19" i="166" s="1"/>
  <c r="I104" i="166"/>
  <c r="I89" i="166" s="1"/>
  <c r="N42" i="166"/>
  <c r="R112" i="166"/>
  <c r="R104" i="166" s="1"/>
  <c r="L42" i="166"/>
  <c r="T154" i="166"/>
  <c r="U104" i="166" l="1"/>
  <c r="J29" i="166"/>
  <c r="J27" i="166" s="1"/>
  <c r="J19" i="166" s="1"/>
  <c r="M42" i="166"/>
  <c r="U29" i="166"/>
  <c r="U38" i="166" l="1"/>
  <c r="U35" i="166" l="1"/>
  <c r="U141" i="166" l="1"/>
  <c r="U89" i="166" l="1"/>
  <c r="J42" i="166"/>
  <c r="U42" i="166" s="1"/>
  <c r="U34" i="166"/>
  <c r="U27" i="166"/>
  <c r="U19" i="166" l="1"/>
  <c r="T141" i="166" l="1"/>
  <c r="T34" i="166" l="1"/>
  <c r="T38" i="166" l="1"/>
  <c r="T37" i="166" l="1"/>
  <c r="T35" i="166"/>
  <c r="D18" i="166" l="1"/>
  <c r="G18" i="166" s="1"/>
  <c r="R18" i="166" s="1"/>
  <c r="S18" i="166" s="1"/>
  <c r="T18" i="166" s="1"/>
  <c r="U18" i="166" s="1"/>
  <c r="T105" i="166" l="1"/>
  <c r="T106" i="166"/>
  <c r="I29" i="166" l="1"/>
  <c r="I27" i="166" s="1"/>
  <c r="I19" i="166" s="1"/>
  <c r="I42" i="166" l="1"/>
  <c r="T104" i="166"/>
  <c r="T29" i="166"/>
  <c r="T89" i="166" l="1"/>
  <c r="T27" i="166" l="1"/>
  <c r="T42" i="166"/>
  <c r="T19" i="166" l="1"/>
</calcChain>
</file>

<file path=xl/sharedStrings.xml><?xml version="1.0" encoding="utf-8"?>
<sst xmlns="http://schemas.openxmlformats.org/spreadsheetml/2006/main" count="601" uniqueCount="298">
  <si>
    <t>к приказу Минэнерго России</t>
  </si>
  <si>
    <t>Идентифика-тор инвестицион-ного проекта</t>
  </si>
  <si>
    <t>в базисном уровне цен</t>
  </si>
  <si>
    <t>Причины отклонений</t>
  </si>
  <si>
    <t>%</t>
  </si>
  <si>
    <t>млн рублей
 (без НДС)</t>
  </si>
  <si>
    <t>План</t>
  </si>
  <si>
    <t>Факт</t>
  </si>
  <si>
    <t>Всего</t>
  </si>
  <si>
    <t>в прогнозных ценах соответствующих лет</t>
  </si>
  <si>
    <t xml:space="preserve"> Наименование инвестиционного проекта (группы инвестиционных проектов)</t>
  </si>
  <si>
    <t>№ пп</t>
  </si>
  <si>
    <t xml:space="preserve">Остаток освоения капитальных вложений 
на  конец отчетного квартала,  
млн рублей 
(без НДС) </t>
  </si>
  <si>
    <t>Приложение  № 12</t>
  </si>
  <si>
    <t>-</t>
  </si>
  <si>
    <t>1</t>
  </si>
  <si>
    <t>Реконструкция ВЛ-110 кВ "Гамма - Комсомольский"</t>
  </si>
  <si>
    <t>Г</t>
  </si>
  <si>
    <t>н.д.</t>
  </si>
  <si>
    <t>0</t>
  </si>
  <si>
    <t>ВСЕГО по инвестиционной программе, в том числе: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</si>
  <si>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</si>
  <si>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</si>
  <si>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</si>
  <si>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</si>
  <si>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</si>
  <si>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</si>
  <si>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</si>
  <si>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</si>
  <si>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</si>
  <si>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</si>
  <si>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</si>
  <si>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всего, в том числе: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</si>
  <si>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</si>
  <si>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</si>
  <si>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</si>
  <si>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</si>
  <si>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</si>
  <si>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</si>
  <si>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</si>
  <si>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</si>
  <si>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</si>
  <si>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</si>
  <si>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</si>
  <si>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</si>
  <si>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</si>
  <si>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</si>
  <si>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</si>
  <si>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</si>
  <si>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</si>
  <si>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</si>
  <si>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</si>
  <si>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</si>
  <si>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</si>
  <si>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</si>
  <si>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</si>
  <si>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</si>
  <si>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</si>
  <si>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</si>
  <si>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</si>
  <si>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Чукотский автономный округ</t>
  </si>
  <si>
    <t>1.1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</si>
  <si>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</si>
  <si>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</si>
  <si>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</si>
  <si>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</si>
  <si>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</si>
  <si>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</si>
  <si>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</si>
  <si>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</si>
  <si>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</si>
  <si>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</si>
  <si>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</si>
  <si>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</si>
  <si>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</si>
  <si>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</si>
  <si>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</si>
  <si>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</si>
  <si>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</si>
  <si>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</si>
  <si>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</si>
  <si>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Плавучая атомная теплоэлектростанция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</si>
  <si>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</si>
  <si>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</si>
  <si>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</si>
  <si>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</si>
  <si>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Наименование объекта по производству электрической энергии всего, в том числе: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</si>
  <si>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</si>
  <si>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</si>
  <si>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</si>
  <si>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</si>
  <si>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</si>
  <si>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</si>
  <si>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</si>
  <si>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</si>
  <si>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</si>
  <si>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</si>
  <si>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</si>
  <si>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</si>
  <si>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</si>
  <si>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</si>
  <si>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</si>
  <si>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</si>
  <si>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</si>
  <si>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</si>
  <si>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F_524-СЭС-01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</si>
  <si>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</si>
  <si>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</si>
  <si>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</si>
  <si>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</si>
  <si>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</si>
  <si>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</si>
  <si>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</si>
  <si>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</si>
  <si>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</si>
  <si>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</si>
  <si>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</si>
  <si>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</si>
  <si>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</si>
  <si>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</si>
  <si>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</si>
  <si>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r>
      <t xml:space="preserve">Инвестиционные проекты, предусмотренные схемой и программой развития </t>
    </r>
    <r>
      <rPr>
        <b/>
        <i/>
        <sz val="12"/>
        <color theme="1"/>
        <rFont val="Times New Roman"/>
        <family val="1"/>
        <charset val="204"/>
      </rPr>
      <t>субъекта Российской Федерации всего, в том числе:</t>
    </r>
  </si>
  <si>
    <t>1.1.4</t>
  </si>
  <si>
    <t>Прочее новое строительство объектов электросетевого хозяйства, всего, в том числе:</t>
  </si>
  <si>
    <t>1.1.5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</si>
  <si>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</si>
  <si>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</si>
  <si>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</si>
  <si>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</si>
  <si>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</si>
  <si>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</si>
  <si>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</si>
  <si>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</si>
  <si>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</si>
  <si>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</si>
  <si>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</si>
  <si>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</si>
  <si>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</si>
  <si>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</si>
  <si>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</si>
  <si>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</si>
  <si>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</si>
  <si>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</si>
  <si>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</si>
  <si>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</si>
  <si>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</si>
  <si>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</si>
  <si>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</si>
  <si>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</si>
  <si>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</si>
  <si>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</si>
  <si>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</si>
  <si>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</si>
  <si>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</si>
  <si>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</si>
  <si>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</si>
  <si>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</si>
  <si>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</si>
  <si>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</si>
  <si>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</si>
  <si>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</si>
  <si>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</si>
  <si>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</si>
  <si>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</si>
  <si>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</si>
  <si>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</si>
  <si>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</si>
  <si>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</si>
  <si>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</si>
  <si>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</si>
  <si>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</si>
  <si>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</si>
  <si>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</si>
  <si>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</si>
  <si>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</si>
  <si>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</si>
  <si>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</si>
  <si>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</si>
  <si>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</si>
  <si>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</si>
  <si>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</si>
  <si>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</si>
  <si>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</si>
  <si>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</si>
  <si>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</si>
  <si>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</si>
  <si>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</si>
  <si>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</si>
  <si>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</si>
  <si>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</si>
  <si>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</si>
  <si>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</si>
  <si>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</si>
  <si>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</si>
  <si>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</si>
  <si>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</si>
  <si>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</si>
  <si>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</si>
  <si>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</si>
  <si>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</si>
  <si>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</si>
  <si>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</si>
  <si>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</si>
  <si>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</si>
  <si>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</si>
  <si>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</si>
  <si>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</si>
  <si>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</si>
  <si>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</si>
  <si>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</si>
  <si>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</si>
  <si>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</si>
  <si>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</si>
  <si>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</si>
  <si>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</si>
  <si>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</si>
  <si>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</si>
  <si>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</si>
  <si>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</si>
  <si>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</si>
  <si>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</si>
  <si>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</si>
  <si>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</si>
  <si>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</si>
  <si>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</si>
  <si>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</si>
  <si>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</si>
  <si>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</si>
  <si>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</si>
  <si>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</si>
  <si>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</si>
  <si>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</si>
  <si>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</si>
  <si>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</si>
  <si>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</si>
  <si>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</si>
  <si>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</si>
  <si>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</si>
  <si>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</si>
  <si>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</si>
  <si>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1.2.7.</t>
  </si>
  <si>
    <t xml:space="preserve">Отклонение от плана освоения отчетного периода </t>
  </si>
  <si>
    <t xml:space="preserve">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</si>
  <si>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</si>
  <si>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r>
      <t xml:space="preserve">Отчет  о реализации инвестиционной программы </t>
    </r>
    <r>
      <rPr>
        <b/>
        <u/>
        <sz val="14"/>
        <rFont val="Times New Roman"/>
        <family val="1"/>
        <charset val="204"/>
      </rPr>
      <t xml:space="preserve">  АО "Чукотэнерго"</t>
    </r>
  </si>
  <si>
    <t>I квартал</t>
  </si>
  <si>
    <t>II квартал</t>
  </si>
  <si>
    <t>IV квартал</t>
  </si>
  <si>
    <t>Реконструкция обмуровки котлоагрегатов филиала Эгвекинотская ГРЭС</t>
  </si>
  <si>
    <t>Строительство двух одноцепных ВЛ 110 кВ Певек-Билибино (этап строительства №1)</t>
  </si>
  <si>
    <t>1.1.6.</t>
  </si>
  <si>
    <t>Реконструкция ВЛ-110 кВ ЭГРЭС-Иультин (87-ой км) (352 опоры)</t>
  </si>
  <si>
    <r>
      <t>от «</t>
    </r>
    <r>
      <rPr>
        <u/>
        <sz val="14"/>
        <rFont val="Times New Roman"/>
        <family val="1"/>
        <charset val="204"/>
      </rPr>
      <t>25</t>
    </r>
    <r>
      <rPr>
        <sz val="14"/>
        <rFont val="Times New Roman"/>
        <family val="1"/>
        <charset val="204"/>
      </rPr>
      <t xml:space="preserve">» </t>
    </r>
    <r>
      <rPr>
        <u/>
        <sz val="14"/>
        <rFont val="Times New Roman"/>
        <family val="1"/>
        <charset val="204"/>
      </rPr>
      <t xml:space="preserve"> апреля </t>
    </r>
    <r>
      <rPr>
        <sz val="14"/>
        <rFont val="Times New Roman"/>
        <family val="1"/>
        <charset val="204"/>
      </rPr>
      <t xml:space="preserve">2018 г. № </t>
    </r>
    <r>
      <rPr>
        <u/>
        <sz val="14"/>
        <rFont val="Times New Roman"/>
        <family val="1"/>
        <charset val="204"/>
      </rPr>
      <t xml:space="preserve">320 </t>
    </r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</si>
  <si>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</si>
  <si>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III квартал</t>
  </si>
  <si>
    <t>1.4.</t>
  </si>
  <si>
    <t>G_524-ЧТ-12</t>
  </si>
  <si>
    <t>Строительство двух одноцепных ВЛ 110 кВ Певек-Билибино (этап строительства №2)</t>
  </si>
  <si>
    <t>Реконструкция автомобильных весов филиала Чаунская ТЭЦ, в т.ч. ПИР (разработка проекта, закупка и установка автомобильных весов с целью точного измерения количества угля, завозимого на ЧТЭЦ)</t>
  </si>
  <si>
    <t>F_524-ЧТ-05</t>
  </si>
  <si>
    <t xml:space="preserve"> Модернизация бункеров БСУ филиала Чаунская ТЭЦ путем применения  высокотехнологичных материалов (сверхмолекулярных полимеров), в т.ч. ПИР (разработка проекта, покрытие внутренней поверхности бункеров сырого угля плитами из сверхмолекулярных полимеров)</t>
  </si>
  <si>
    <t>Приобретение автомобиля УАЗ для нужд ОП Анадырская ТЭЦ (фермер) в кол. 1 шт.</t>
  </si>
  <si>
    <t>Газификация Анадырской ТЭЦ (2 этап)</t>
  </si>
  <si>
    <t>затраты на содержание службы заказчика</t>
  </si>
  <si>
    <t>Реконструкция ПС 110 кВ Тепличный комбинат с установкой средств компенсации реактивной мощности  для увеличения пропускной способности существующего транзита ВЛ 110 кВ БИАЭС-ЧТЭЦ</t>
  </si>
  <si>
    <t>K_524-СЭС-38</t>
  </si>
  <si>
    <t>Организация интеллектуальной системы учета электроэнергии (приобретение компонентов интеллектуальной системы учета, выполнение проектных, строительно-монтажных и пусконаладочных работ по модернизации / созданию интеллектуальной системы учета электроэнергии)</t>
  </si>
  <si>
    <t>K_524-ИА-01</t>
  </si>
  <si>
    <t>K_524-СЭС-23</t>
  </si>
  <si>
    <t>K_524-СЭС-37</t>
  </si>
  <si>
    <t>1.1.6</t>
  </si>
  <si>
    <t>Приобретение устройства Сириус-3 ЛВ-03-220В-И1 для нужд филиала Северные электрические сети в кол. 1 шт.</t>
  </si>
  <si>
    <t>К_524-СЭС-н-2019-01</t>
  </si>
  <si>
    <t>Приобретение спутникового телефона IRIDIUM для нужд филиала Северные электрические сети в кол. 1 шт.</t>
  </si>
  <si>
    <t>К_524-СЭС-2019-н-04</t>
  </si>
  <si>
    <t>K_524-АТ-30_1</t>
  </si>
  <si>
    <t>K_524-ЭГ-41</t>
  </si>
  <si>
    <t>Реконструкция узла учета тепловой энергии филиала Чаунская ТЭЦ(реконструкция 1 узла тепловой энергии, с целью приведения его в соответствии с требованиями Правил учета тепловой энергии, теплоносителя, утв. ПП РФ от 18.11.2013 г. № 1034)</t>
  </si>
  <si>
    <t xml:space="preserve"> F_524-ЧТ-08</t>
  </si>
  <si>
    <t>1.2.2.4.</t>
  </si>
  <si>
    <t>Реконструкция ОРУ-6/35/110 кВ Эгвекинотской ГРЭС с заменой линейного масляного выключателя типа МКП-110М на вакуумный ВЛ 110 кВ ЭГРЭС-Валунистый</t>
  </si>
  <si>
    <t>K_524-ЭГ-39</t>
  </si>
  <si>
    <t>Модернизация кровли котельного цеха энергетического производственно - технологического комплекса АТЭЦ (разработка проекта, замена несущих металлопрофильных конструкций кровли; замена сгораемого утеплителя на несгораемый с применением сэндвич панелей; реконструкция системы вентиляции кровли для создания микроклимата, планируемый общий объем - 2664 кв/м)</t>
  </si>
  <si>
    <t>F_524-АТ-26</t>
  </si>
  <si>
    <t>Модернизация сетевой насосоной установки Анадырской ТЭЦ</t>
  </si>
  <si>
    <t>K_524-АТ-46</t>
  </si>
  <si>
    <t>К_524-АТ-н-51</t>
  </si>
  <si>
    <t>Приобретение серверного оборудования для нужд АО "Чукотэнерго"</t>
  </si>
  <si>
    <t>K_524-ИА-н-06</t>
  </si>
  <si>
    <t>Г_ЧЭ-1</t>
  </si>
  <si>
    <t>Г_ЧЭ-2</t>
  </si>
  <si>
    <t>Оценка полной стоимости в прогнозных ценах соответствующих лет, млн рублей (без НДС)</t>
  </si>
  <si>
    <t>K_524-ЭГ-29</t>
  </si>
  <si>
    <t xml:space="preserve">Фактический объем освоения капитальных вложений на  01.01. 2020 года в прогнозных ценах соответствующих лет, млн рублей 
(без НДС) </t>
  </si>
  <si>
    <t xml:space="preserve">Остаток освоения капитальных вложений 
на  01.01.2020 года,  
млн рублей 
(без НДС) </t>
  </si>
  <si>
    <t xml:space="preserve">Освоение капитальных вложений 2020 года, 
млн рублей (без НДС) </t>
  </si>
  <si>
    <r>
      <t xml:space="preserve">Год раскрытия информации: </t>
    </r>
    <r>
      <rPr>
        <b/>
        <u/>
        <sz val="14"/>
        <rFont val="Times New Roman"/>
        <family val="1"/>
        <charset val="204"/>
      </rPr>
      <t xml:space="preserve"> 2020 </t>
    </r>
    <r>
      <rPr>
        <b/>
        <sz val="14"/>
        <rFont val="Times New Roman"/>
        <family val="1"/>
        <charset val="204"/>
      </rPr>
      <t>год</t>
    </r>
  </si>
  <si>
    <r>
      <t xml:space="preserve">за </t>
    </r>
    <r>
      <rPr>
        <b/>
        <u/>
        <sz val="14"/>
        <rFont val="Times New Roman"/>
        <family val="1"/>
        <charset val="204"/>
      </rPr>
      <t xml:space="preserve">  I  </t>
    </r>
    <r>
      <rPr>
        <b/>
        <sz val="14"/>
        <rFont val="Times New Roman"/>
        <family val="1"/>
        <charset val="204"/>
      </rPr>
      <t xml:space="preserve"> квартал   </t>
    </r>
    <r>
      <rPr>
        <b/>
        <u/>
        <sz val="14"/>
        <rFont val="Times New Roman"/>
        <family val="1"/>
        <charset val="204"/>
      </rPr>
      <t xml:space="preserve">  2020  </t>
    </r>
    <r>
      <rPr>
        <b/>
        <sz val="14"/>
        <rFont val="Times New Roman"/>
        <family val="1"/>
        <charset val="204"/>
      </rPr>
      <t>года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</si>
</sst>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_-* #,##0.00_р_._-;\-* #,##0.00_р_._-;_-* &quot;-&quot;???_р_._-;_-@_-"/>
    <numFmt numFmtId="169" formatCode="0.00000"/>
    <numFmt numFmtId="170" formatCode="0.000000"/>
    <numFmt numFmtId="171" formatCode="#,##0.00,"/>
    <numFmt numFmtId="172" formatCode="0.0000000000"/>
  </numFmts>
  <fonts count="4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2"/>
      <color indexed="8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name val="Arial"/>
      <family val="1"/>
    </font>
    <font>
      <b/>
      <i/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1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21" borderId="7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5" fillId="0" borderId="0"/>
    <xf numFmtId="0" fontId="6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3" borderId="8" applyNumberFormat="0" applyFont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6" fillId="0" borderId="0"/>
    <xf numFmtId="0" fontId="26" fillId="0" borderId="0"/>
    <xf numFmtId="0" fontId="5" fillId="0" borderId="0"/>
    <xf numFmtId="0" fontId="30" fillId="0" borderId="0"/>
    <xf numFmtId="0" fontId="30" fillId="0" borderId="0"/>
    <xf numFmtId="164" fontId="5" fillId="0" borderId="0" applyFont="0" applyFill="0" applyBorder="0" applyAlignment="0" applyProtection="0"/>
    <xf numFmtId="166" fontId="30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4" fillId="0" borderId="0"/>
    <xf numFmtId="0" fontId="3" fillId="0" borderId="0"/>
    <xf numFmtId="0" fontId="35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36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21" borderId="7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3" borderId="8" applyNumberFormat="0" applyFont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1" fillId="0" borderId="0"/>
    <xf numFmtId="0" fontId="6" fillId="0" borderId="0"/>
    <xf numFmtId="9" fontId="30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7" fillId="0" borderId="0"/>
    <xf numFmtId="0" fontId="40" fillId="0" borderId="0"/>
    <xf numFmtId="0" fontId="40" fillId="0" borderId="0"/>
    <xf numFmtId="0" fontId="25" fillId="0" borderId="0"/>
    <xf numFmtId="0" fontId="25" fillId="0" borderId="0"/>
    <xf numFmtId="0" fontId="25" fillId="0" borderId="0"/>
  </cellStyleXfs>
  <cellXfs count="81">
    <xf numFmtId="0" fontId="0" fillId="0" borderId="0" xfId="0"/>
    <xf numFmtId="0" fontId="6" fillId="0" borderId="0" xfId="37" applyFont="1" applyFill="1"/>
    <xf numFmtId="0" fontId="6" fillId="0" borderId="0" xfId="37" applyFont="1" applyFill="1" applyBorder="1"/>
    <xf numFmtId="0" fontId="34" fillId="0" borderId="0" xfId="0" applyFont="1" applyFill="1" applyAlignment="1"/>
    <xf numFmtId="0" fontId="34" fillId="0" borderId="0" xfId="37" applyFont="1" applyFill="1" applyAlignment="1">
      <alignment wrapText="1"/>
    </xf>
    <xf numFmtId="0" fontId="31" fillId="0" borderId="0" xfId="37" applyFont="1" applyFill="1" applyAlignment="1">
      <alignment horizontal="right" vertical="center"/>
    </xf>
    <xf numFmtId="0" fontId="31" fillId="0" borderId="0" xfId="37" applyFont="1" applyFill="1" applyAlignment="1">
      <alignment horizontal="right"/>
    </xf>
    <xf numFmtId="0" fontId="28" fillId="0" borderId="0" xfId="54" applyFont="1" applyFill="1" applyAlignment="1">
      <alignment vertical="center"/>
    </xf>
    <xf numFmtId="0" fontId="32" fillId="0" borderId="0" xfId="54" applyFont="1" applyFill="1" applyAlignment="1">
      <alignment vertical="center"/>
    </xf>
    <xf numFmtId="9" fontId="6" fillId="0" borderId="0" xfId="104" applyFont="1" applyFill="1"/>
    <xf numFmtId="0" fontId="34" fillId="0" borderId="0" xfId="37" applyFont="1" applyFill="1" applyBorder="1" applyAlignment="1"/>
    <xf numFmtId="0" fontId="33" fillId="0" borderId="0" xfId="54" applyFont="1" applyFill="1" applyAlignment="1">
      <alignment vertical="center"/>
    </xf>
    <xf numFmtId="172" fontId="6" fillId="0" borderId="0" xfId="37" applyNumberFormat="1" applyFont="1" applyFill="1"/>
    <xf numFmtId="0" fontId="34" fillId="0" borderId="0" xfId="37" applyFont="1" applyFill="1" applyBorder="1" applyAlignment="1">
      <alignment horizontal="center"/>
    </xf>
    <xf numFmtId="0" fontId="28" fillId="0" borderId="0" xfId="54" applyFont="1" applyFill="1" applyAlignment="1">
      <alignment horizontal="center" vertical="center"/>
    </xf>
    <xf numFmtId="0" fontId="7" fillId="0" borderId="10" xfId="37" applyFont="1" applyFill="1" applyBorder="1" applyAlignment="1">
      <alignment horizontal="center" vertical="center" wrapText="1"/>
    </xf>
    <xf numFmtId="2" fontId="34" fillId="0" borderId="10" xfId="37" applyNumberFormat="1" applyFont="1" applyFill="1" applyBorder="1" applyAlignment="1">
      <alignment horizontal="center" vertical="center" wrapText="1"/>
    </xf>
    <xf numFmtId="2" fontId="6" fillId="0" borderId="10" xfId="37" applyNumberFormat="1" applyFont="1" applyFill="1" applyBorder="1" applyAlignment="1">
      <alignment horizontal="center" vertical="center" wrapText="1"/>
    </xf>
    <xf numFmtId="2" fontId="6" fillId="0" borderId="10" xfId="0" applyNumberFormat="1" applyFont="1" applyFill="1" applyBorder="1" applyAlignment="1">
      <alignment horizontal="center" vertical="center" wrapText="1"/>
    </xf>
    <xf numFmtId="2" fontId="7" fillId="0" borderId="10" xfId="37" applyNumberFormat="1" applyFont="1" applyFill="1" applyBorder="1" applyAlignment="1">
      <alignment horizontal="center" vertical="center" wrapText="1"/>
    </xf>
    <xf numFmtId="2" fontId="6" fillId="0" borderId="13" xfId="0" applyNumberFormat="1" applyFont="1" applyFill="1" applyBorder="1" applyAlignment="1">
      <alignment horizontal="center" vertical="center" wrapText="1"/>
    </xf>
    <xf numFmtId="0" fontId="7" fillId="0" borderId="14" xfId="37" applyFont="1" applyFill="1" applyBorder="1" applyAlignment="1">
      <alignment horizontal="center" vertical="center" wrapText="1"/>
    </xf>
    <xf numFmtId="0" fontId="7" fillId="0" borderId="19" xfId="37" applyFont="1" applyFill="1" applyBorder="1" applyAlignment="1">
      <alignment horizontal="center" vertical="center" wrapText="1"/>
    </xf>
    <xf numFmtId="0" fontId="7" fillId="0" borderId="20" xfId="37" applyFont="1" applyFill="1" applyBorder="1" applyAlignment="1">
      <alignment horizontal="center" vertical="center" wrapText="1"/>
    </xf>
    <xf numFmtId="0" fontId="7" fillId="0" borderId="18" xfId="37" applyFont="1" applyFill="1" applyBorder="1" applyAlignment="1">
      <alignment horizontal="center" vertical="center" wrapText="1"/>
    </xf>
    <xf numFmtId="0" fontId="7" fillId="0" borderId="15" xfId="37" applyFont="1" applyFill="1" applyBorder="1" applyAlignment="1">
      <alignment horizontal="center" vertical="center" wrapText="1"/>
    </xf>
    <xf numFmtId="0" fontId="7" fillId="0" borderId="10" xfId="37" applyFont="1" applyFill="1" applyBorder="1" applyAlignment="1">
      <alignment horizontal="center" vertical="center" textRotation="90" wrapText="1"/>
    </xf>
    <xf numFmtId="0" fontId="34" fillId="0" borderId="0" xfId="37" applyFont="1" applyFill="1" applyBorder="1" applyAlignment="1">
      <alignment horizontal="center"/>
    </xf>
    <xf numFmtId="0" fontId="34" fillId="0" borderId="0" xfId="37" applyFont="1" applyFill="1" applyAlignment="1">
      <alignment horizontal="center" wrapText="1"/>
    </xf>
    <xf numFmtId="0" fontId="28" fillId="0" borderId="0" xfId="54" applyFont="1" applyFill="1" applyAlignment="1">
      <alignment horizontal="center" vertical="center"/>
    </xf>
    <xf numFmtId="0" fontId="34" fillId="0" borderId="0" xfId="0" applyFont="1" applyFill="1" applyAlignment="1">
      <alignment horizontal="center"/>
    </xf>
    <xf numFmtId="0" fontId="33" fillId="0" borderId="0" xfId="54" applyFont="1" applyFill="1" applyAlignment="1">
      <alignment horizontal="center" vertical="center"/>
    </xf>
    <xf numFmtId="0" fontId="7" fillId="0" borderId="10" xfId="37" applyFont="1" applyFill="1" applyBorder="1" applyAlignment="1">
      <alignment horizontal="center" vertical="center" wrapText="1"/>
    </xf>
    <xf numFmtId="0" fontId="7" fillId="0" borderId="11" xfId="37" applyFont="1" applyFill="1" applyBorder="1" applyAlignment="1">
      <alignment horizontal="center" vertical="center" wrapText="1"/>
    </xf>
    <xf numFmtId="0" fontId="7" fillId="0" borderId="12" xfId="37" applyFont="1" applyFill="1" applyBorder="1" applyAlignment="1">
      <alignment horizontal="center" vertical="center" wrapText="1"/>
    </xf>
    <xf numFmtId="0" fontId="7" fillId="0" borderId="17" xfId="37" applyFont="1" applyFill="1" applyBorder="1" applyAlignment="1">
      <alignment horizontal="center" vertical="center" wrapText="1"/>
    </xf>
    <xf numFmtId="0" fontId="7" fillId="0" borderId="21" xfId="37" applyFont="1" applyFill="1" applyBorder="1" applyAlignment="1">
      <alignment horizontal="center" vertical="center" wrapText="1"/>
    </xf>
    <xf numFmtId="0" fontId="7" fillId="0" borderId="21" xfId="37" applyFont="1" applyFill="1" applyBorder="1" applyAlignment="1">
      <alignment horizontal="center" vertical="center"/>
    </xf>
    <xf numFmtId="0" fontId="7" fillId="0" borderId="17" xfId="37" applyFont="1" applyFill="1" applyBorder="1" applyAlignment="1">
      <alignment horizontal="center" vertical="center"/>
    </xf>
    <xf numFmtId="0" fontId="7" fillId="0" borderId="16" xfId="37" applyFont="1" applyFill="1" applyBorder="1" applyAlignment="1">
      <alignment horizontal="center" vertical="center" wrapText="1"/>
    </xf>
    <xf numFmtId="0" fontId="0" fillId="0" borderId="16" xfId="0" applyFill="1" applyBorder="1"/>
    <xf numFmtId="0" fontId="0" fillId="0" borderId="13" xfId="0" applyFill="1" applyBorder="1"/>
    <xf numFmtId="0" fontId="7" fillId="0" borderId="17" xfId="37" applyFont="1" applyFill="1" applyBorder="1" applyAlignment="1">
      <alignment horizontal="center" vertical="center" wrapText="1"/>
    </xf>
    <xf numFmtId="0" fontId="7" fillId="0" borderId="13" xfId="37" applyFont="1" applyFill="1" applyBorder="1" applyAlignment="1">
      <alignment horizontal="center" vertical="center" wrapText="1"/>
    </xf>
    <xf numFmtId="49" fontId="29" fillId="0" borderId="10" xfId="54" applyNumberFormat="1" applyFont="1" applyFill="1" applyBorder="1" applyAlignment="1">
      <alignment horizontal="center" vertical="center"/>
    </xf>
    <xf numFmtId="0" fontId="29" fillId="0" borderId="10" xfId="54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10" fontId="7" fillId="0" borderId="10" xfId="104" applyNumberFormat="1" applyFont="1" applyFill="1" applyBorder="1" applyAlignment="1">
      <alignment horizontal="center" vertical="center" wrapText="1"/>
    </xf>
    <xf numFmtId="169" fontId="6" fillId="0" borderId="10" xfId="0" applyNumberFormat="1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165" fontId="6" fillId="0" borderId="10" xfId="0" applyNumberFormat="1" applyFont="1" applyFill="1" applyBorder="1" applyAlignment="1">
      <alignment horizontal="center" vertical="center" wrapText="1"/>
    </xf>
    <xf numFmtId="165" fontId="6" fillId="0" borderId="12" xfId="0" applyNumberFormat="1" applyFont="1" applyFill="1" applyBorder="1" applyAlignment="1">
      <alignment horizontal="center" vertical="center" wrapText="1"/>
    </xf>
    <xf numFmtId="0" fontId="6" fillId="0" borderId="10" xfId="37" applyFont="1" applyFill="1" applyBorder="1" applyAlignment="1">
      <alignment horizontal="center" vertical="center"/>
    </xf>
    <xf numFmtId="49" fontId="28" fillId="0" borderId="10" xfId="54" applyNumberFormat="1" applyFont="1" applyFill="1" applyBorder="1" applyAlignment="1">
      <alignment horizontal="center" vertical="center"/>
    </xf>
    <xf numFmtId="0" fontId="41" fillId="0" borderId="10" xfId="54" applyFont="1" applyFill="1" applyBorder="1" applyAlignment="1">
      <alignment horizontal="center" vertical="center" wrapText="1"/>
    </xf>
    <xf numFmtId="0" fontId="28" fillId="0" borderId="10" xfId="0" applyFont="1" applyFill="1" applyBorder="1" applyAlignment="1">
      <alignment horizontal="center" vertical="center" wrapText="1"/>
    </xf>
    <xf numFmtId="0" fontId="28" fillId="0" borderId="10" xfId="54" applyFont="1" applyFill="1" applyBorder="1" applyAlignment="1">
      <alignment horizontal="left" vertical="center" wrapText="1"/>
    </xf>
    <xf numFmtId="0" fontId="28" fillId="0" borderId="10" xfId="0" applyFont="1" applyFill="1" applyBorder="1" applyAlignment="1">
      <alignment horizontal="left" vertical="center" wrapText="1"/>
    </xf>
    <xf numFmtId="0" fontId="28" fillId="0" borderId="10" xfId="0" applyFont="1" applyFill="1" applyBorder="1" applyAlignment="1">
      <alignment vertical="center" wrapText="1"/>
    </xf>
    <xf numFmtId="170" fontId="6" fillId="0" borderId="10" xfId="37" applyNumberFormat="1" applyFont="1" applyFill="1" applyBorder="1" applyAlignment="1">
      <alignment horizontal="center" vertical="center"/>
    </xf>
    <xf numFmtId="0" fontId="27" fillId="0" borderId="0" xfId="0" applyFont="1" applyFill="1" applyAlignment="1">
      <alignment horizontal="justify" vertical="center"/>
    </xf>
    <xf numFmtId="1" fontId="6" fillId="0" borderId="10" xfId="110" applyNumberFormat="1" applyFont="1" applyFill="1" applyBorder="1" applyAlignment="1">
      <alignment horizontal="left" vertical="center" wrapText="1"/>
    </xf>
    <xf numFmtId="4" fontId="6" fillId="0" borderId="10" xfId="109" applyNumberFormat="1" applyFont="1" applyFill="1" applyBorder="1" applyAlignment="1">
      <alignment horizontal="center" vertical="center" wrapText="1"/>
    </xf>
    <xf numFmtId="168" fontId="7" fillId="0" borderId="10" xfId="0" applyNumberFormat="1" applyFont="1" applyFill="1" applyBorder="1" applyAlignment="1">
      <alignment horizontal="center" vertical="center" wrapText="1"/>
    </xf>
    <xf numFmtId="168" fontId="7" fillId="0" borderId="10" xfId="0" applyNumberFormat="1" applyFont="1" applyFill="1" applyBorder="1" applyAlignment="1">
      <alignment vertical="center" wrapText="1"/>
    </xf>
    <xf numFmtId="0" fontId="6" fillId="0" borderId="13" xfId="0" applyFont="1" applyFill="1" applyBorder="1" applyAlignment="1">
      <alignment horizontal="center" vertical="center" wrapText="1"/>
    </xf>
    <xf numFmtId="49" fontId="28" fillId="0" borderId="13" xfId="54" applyNumberFormat="1" applyFont="1" applyFill="1" applyBorder="1" applyAlignment="1">
      <alignment horizontal="center" vertical="center"/>
    </xf>
    <xf numFmtId="0" fontId="29" fillId="0" borderId="13" xfId="54" applyFont="1" applyFill="1" applyBorder="1" applyAlignment="1">
      <alignment horizontal="center" vertical="center" wrapText="1"/>
    </xf>
    <xf numFmtId="0" fontId="28" fillId="0" borderId="11" xfId="0" applyFont="1" applyFill="1" applyBorder="1" applyAlignment="1">
      <alignment horizontal="center" vertical="center" wrapText="1"/>
    </xf>
    <xf numFmtId="0" fontId="6" fillId="0" borderId="13" xfId="37" applyFont="1" applyFill="1" applyBorder="1" applyAlignment="1">
      <alignment horizontal="center" vertical="center"/>
    </xf>
    <xf numFmtId="169" fontId="6" fillId="0" borderId="10" xfId="37" applyNumberFormat="1" applyFont="1" applyFill="1" applyBorder="1" applyAlignment="1">
      <alignment horizontal="center" vertical="center"/>
    </xf>
    <xf numFmtId="0" fontId="38" fillId="0" borderId="10" xfId="0" applyFont="1" applyFill="1" applyBorder="1" applyAlignment="1">
      <alignment vertical="center" wrapText="1"/>
    </xf>
    <xf numFmtId="0" fontId="28" fillId="0" borderId="10" xfId="56" applyFont="1" applyFill="1" applyBorder="1" applyAlignment="1">
      <alignment horizontal="left" vertical="center" wrapText="1"/>
    </xf>
    <xf numFmtId="4" fontId="6" fillId="0" borderId="10" xfId="109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wrapText="1"/>
    </xf>
    <xf numFmtId="171" fontId="6" fillId="0" borderId="10" xfId="108" applyNumberFormat="1" applyFont="1" applyFill="1" applyBorder="1" applyAlignment="1">
      <alignment horizontal="center" vertical="center"/>
    </xf>
    <xf numFmtId="0" fontId="28" fillId="0" borderId="10" xfId="56" applyFont="1" applyFill="1" applyBorder="1" applyAlignment="1">
      <alignment horizontal="center" vertical="center" wrapText="1"/>
    </xf>
    <xf numFmtId="168" fontId="6" fillId="0" borderId="10" xfId="0" applyNumberFormat="1" applyFont="1" applyFill="1" applyBorder="1" applyAlignment="1">
      <alignment horizontal="center" vertical="center" wrapText="1"/>
    </xf>
    <xf numFmtId="49" fontId="28" fillId="0" borderId="10" xfId="54" applyNumberFormat="1" applyFont="1" applyFill="1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center" vertical="center"/>
    </xf>
    <xf numFmtId="0" fontId="28" fillId="0" borderId="11" xfId="0" applyFont="1" applyFill="1" applyBorder="1" applyAlignment="1">
      <alignment horizontal="left" vertical="center" wrapText="1"/>
    </xf>
  </cellXfs>
  <cellStyles count="111">
    <cellStyle name="20% - Акцент1" xfId="1" builtinId="30" customBuiltin="1"/>
    <cellStyle name="20% - Акцент1 2" xfId="59"/>
    <cellStyle name="20% - Акцент2" xfId="2" builtinId="34" customBuiltin="1"/>
    <cellStyle name="20% - Акцент2 2" xfId="60"/>
    <cellStyle name="20% - Акцент3" xfId="3" builtinId="38" customBuiltin="1"/>
    <cellStyle name="20% - Акцент3 2" xfId="61"/>
    <cellStyle name="20% - Акцент4" xfId="4" builtinId="42" customBuiltin="1"/>
    <cellStyle name="20% - Акцент4 2" xfId="62"/>
    <cellStyle name="20% - Акцент5" xfId="5" builtinId="46" customBuiltin="1"/>
    <cellStyle name="20% - Акцент5 2" xfId="63"/>
    <cellStyle name="20% - Акцент6" xfId="6" builtinId="50" customBuiltin="1"/>
    <cellStyle name="20% - Акцент6 2" xfId="64"/>
    <cellStyle name="40% - Акцент1" xfId="7" builtinId="31" customBuiltin="1"/>
    <cellStyle name="40% - Акцент1 2" xfId="65"/>
    <cellStyle name="40% - Акцент2" xfId="8" builtinId="35" customBuiltin="1"/>
    <cellStyle name="40% - Акцент2 2" xfId="66"/>
    <cellStyle name="40% - Акцент3" xfId="9" builtinId="39" customBuiltin="1"/>
    <cellStyle name="40% - Акцент3 2" xfId="67"/>
    <cellStyle name="40% - Акцент4" xfId="10" builtinId="43" customBuiltin="1"/>
    <cellStyle name="40% - Акцент4 2" xfId="68"/>
    <cellStyle name="40% - Акцент5" xfId="11" builtinId="47" customBuiltin="1"/>
    <cellStyle name="40% - Акцент5 2" xfId="69"/>
    <cellStyle name="40% - Акцент6" xfId="12" builtinId="51" customBuiltin="1"/>
    <cellStyle name="40% - Акцент6 2" xfId="70"/>
    <cellStyle name="60% - Акцент1" xfId="13" builtinId="32" customBuiltin="1"/>
    <cellStyle name="60% - Акцент1 2" xfId="71"/>
    <cellStyle name="60% - Акцент2" xfId="14" builtinId="36" customBuiltin="1"/>
    <cellStyle name="60% - Акцент2 2" xfId="72"/>
    <cellStyle name="60% - Акцент3" xfId="15" builtinId="40" customBuiltin="1"/>
    <cellStyle name="60% - Акцент3 2" xfId="73"/>
    <cellStyle name="60% - Акцент4" xfId="16" builtinId="44" customBuiltin="1"/>
    <cellStyle name="60% - Акцент4 2" xfId="74"/>
    <cellStyle name="60% - Акцент5" xfId="17" builtinId="48" customBuiltin="1"/>
    <cellStyle name="60% - Акцент5 2" xfId="75"/>
    <cellStyle name="60% - Акцент6" xfId="18" builtinId="52" customBuiltin="1"/>
    <cellStyle name="60% - Акцент6 2" xfId="76"/>
    <cellStyle name="Normal" xfId="10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 5" xfId="109"/>
    <cellStyle name="Обычный 12" xfId="108"/>
    <cellStyle name="Обычный 12 2" xfId="47"/>
    <cellStyle name="Обычный 2" xfId="36"/>
    <cellStyle name="Обычный 27" xfId="107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2" xfId="52"/>
    <cellStyle name="Обычный 6 2 2" xfId="53"/>
    <cellStyle name="Обычный 6 2 3" xfId="101"/>
    <cellStyle name="Обычный 7" xfId="54"/>
    <cellStyle name="Обычный 7 2" xfId="58"/>
    <cellStyle name="Обычный 8" xfId="57"/>
    <cellStyle name="Обычный_ИП 2012 с расш_раб.вариант" xfId="110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2 2 2 2" xfId="50"/>
    <cellStyle name="Финансовый 3" xfId="51"/>
    <cellStyle name="Хороший" xfId="43" builtinId="26" customBuiltin="1"/>
    <cellStyle name="Хороший 2" xfId="100"/>
  </cellStyles>
  <dxfs count="19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99FF66"/>
      <color rgb="FFFF3399"/>
      <color rgb="FFC9E63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61"/>
  <sheetViews>
    <sheetView tabSelected="1" view="pageBreakPreview" topLeftCell="A13" zoomScale="55" zoomScaleNormal="70" zoomScaleSheetLayoutView="55" workbookViewId="0">
      <pane ySplit="7" topLeftCell="A38" activePane="bottomLeft" state="frozen"/>
      <selection activeCell="A13" sqref="A13"/>
      <selection pane="bottomLeft" activeCell="A13" sqref="A1:XFD1048576"/>
    </sheetView>
  </sheetViews>
  <sheetFormatPr defaultRowHeight="15.75" x14ac:dyDescent="0.25"/>
  <cols>
    <col min="1" max="1" width="9" style="1"/>
    <col min="2" max="2" width="41.5" style="1" customWidth="1"/>
    <col min="3" max="3" width="21.125" style="1" customWidth="1"/>
    <col min="4" max="5" width="19.75" style="1" customWidth="1"/>
    <col min="6" max="6" width="15.875" style="1" customWidth="1"/>
    <col min="7" max="7" width="19.125" style="1" customWidth="1"/>
    <col min="8" max="8" width="15.875" style="1" customWidth="1"/>
    <col min="9" max="9" width="19.25" style="1" customWidth="1"/>
    <col min="10" max="10" width="15.875" style="1" customWidth="1"/>
    <col min="11" max="11" width="16.25" style="1" customWidth="1"/>
    <col min="12" max="17" width="15.875" style="1" customWidth="1"/>
    <col min="18" max="18" width="16.375" style="1" customWidth="1"/>
    <col min="19" max="19" width="18.875" style="1" customWidth="1"/>
    <col min="20" max="21" width="13.875" style="1" customWidth="1"/>
    <col min="22" max="22" width="56.875" style="1" customWidth="1"/>
    <col min="23" max="23" width="13.875" style="1" customWidth="1"/>
    <col min="24" max="24" width="13.25" style="1" customWidth="1"/>
    <col min="25" max="25" width="10.625" style="9" customWidth="1"/>
    <col min="26" max="26" width="12.625" style="1" bestFit="1" customWidth="1"/>
    <col min="27" max="27" width="12.125" style="1" customWidth="1"/>
    <col min="28" max="28" width="10.625" style="1" customWidth="1"/>
    <col min="29" max="29" width="22.75" style="1" customWidth="1"/>
    <col min="30" max="67" width="10.625" style="1" customWidth="1"/>
    <col min="68" max="68" width="12.125" style="1" customWidth="1"/>
    <col min="69" max="69" width="11.5" style="1" customWidth="1"/>
    <col min="70" max="70" width="14.125" style="1" customWidth="1"/>
    <col min="71" max="71" width="15.125" style="1" customWidth="1"/>
    <col min="72" max="72" width="13" style="1" customWidth="1"/>
    <col min="73" max="73" width="11.75" style="1" customWidth="1"/>
    <col min="74" max="74" width="17.5" style="1" customWidth="1"/>
    <col min="75" max="16384" width="9" style="1"/>
  </cols>
  <sheetData>
    <row r="1" spans="1:28" ht="18.75" x14ac:dyDescent="0.25">
      <c r="V1" s="5" t="s">
        <v>13</v>
      </c>
      <c r="Y1" s="1"/>
    </row>
    <row r="2" spans="1:28" ht="18.75" x14ac:dyDescent="0.3">
      <c r="V2" s="6" t="s">
        <v>0</v>
      </c>
      <c r="Y2" s="1"/>
    </row>
    <row r="3" spans="1:28" ht="18.75" x14ac:dyDescent="0.3">
      <c r="V3" s="6" t="s">
        <v>252</v>
      </c>
      <c r="Y3" s="1"/>
    </row>
    <row r="4" spans="1:28" s="2" customFormat="1" ht="18.75" x14ac:dyDescent="0.3">
      <c r="A4" s="27" t="s">
        <v>253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10"/>
      <c r="X4" s="10"/>
      <c r="Y4" s="10"/>
      <c r="Z4" s="10"/>
      <c r="AA4" s="10"/>
    </row>
    <row r="5" spans="1:28" s="2" customFormat="1" ht="18.75" customHeight="1" x14ac:dyDescent="0.3">
      <c r="A5" s="28" t="s">
        <v>297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4"/>
      <c r="X5" s="4"/>
      <c r="Y5" s="4"/>
      <c r="Z5" s="4"/>
      <c r="AA5" s="4"/>
      <c r="AB5" s="4"/>
    </row>
    <row r="6" spans="1:28" s="2" customFormat="1" ht="18.75" x14ac:dyDescent="0.3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</row>
    <row r="7" spans="1:28" s="2" customFormat="1" ht="18.75" customHeight="1" x14ac:dyDescent="0.3">
      <c r="A7" s="28" t="s">
        <v>244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4"/>
      <c r="X7" s="4"/>
      <c r="Y7" s="4"/>
      <c r="Z7" s="4"/>
      <c r="AA7" s="4"/>
    </row>
    <row r="8" spans="1:28" x14ac:dyDescent="0.25">
      <c r="A8" s="29" t="s">
        <v>242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7"/>
      <c r="X8" s="7"/>
      <c r="Y8" s="7"/>
      <c r="Z8" s="7"/>
      <c r="AA8" s="7"/>
    </row>
    <row r="9" spans="1:28" x14ac:dyDescent="0.25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</row>
    <row r="10" spans="1:28" ht="18.75" x14ac:dyDescent="0.3">
      <c r="A10" s="30" t="s">
        <v>296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"/>
      <c r="X10" s="3"/>
      <c r="Y10" s="3"/>
      <c r="Z10" s="3"/>
      <c r="AA10" s="3"/>
    </row>
    <row r="11" spans="1:28" ht="18.75" x14ac:dyDescent="0.3">
      <c r="Y11" s="1"/>
      <c r="AA11" s="6"/>
    </row>
    <row r="12" spans="1:28" ht="18.75" x14ac:dyDescent="0.25">
      <c r="A12" s="31"/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11"/>
      <c r="X12" s="11"/>
      <c r="Y12" s="11"/>
      <c r="Z12" s="8"/>
      <c r="AA12" s="8"/>
    </row>
    <row r="13" spans="1:28" x14ac:dyDescent="0.25">
      <c r="A13" s="29" t="s">
        <v>243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7"/>
      <c r="X13" s="7"/>
      <c r="Y13" s="7"/>
      <c r="Z13" s="7"/>
      <c r="AA13" s="7"/>
    </row>
    <row r="14" spans="1:28" ht="101.25" customHeight="1" x14ac:dyDescent="0.25">
      <c r="A14" s="32" t="s">
        <v>11</v>
      </c>
      <c r="B14" s="32" t="s">
        <v>10</v>
      </c>
      <c r="C14" s="32" t="s">
        <v>1</v>
      </c>
      <c r="D14" s="33" t="s">
        <v>291</v>
      </c>
      <c r="E14" s="33" t="s">
        <v>293</v>
      </c>
      <c r="F14" s="34" t="s">
        <v>294</v>
      </c>
      <c r="G14" s="35"/>
      <c r="H14" s="36" t="s">
        <v>295</v>
      </c>
      <c r="I14" s="37"/>
      <c r="J14" s="37"/>
      <c r="K14" s="37"/>
      <c r="L14" s="37"/>
      <c r="M14" s="37"/>
      <c r="N14" s="37"/>
      <c r="O14" s="37"/>
      <c r="P14" s="37"/>
      <c r="Q14" s="38"/>
      <c r="R14" s="25" t="s">
        <v>12</v>
      </c>
      <c r="S14" s="22"/>
      <c r="T14" s="32" t="s">
        <v>241</v>
      </c>
      <c r="U14" s="32"/>
      <c r="V14" s="33" t="s">
        <v>3</v>
      </c>
    </row>
    <row r="15" spans="1:28" ht="63" customHeight="1" x14ac:dyDescent="0.25">
      <c r="A15" s="32"/>
      <c r="B15" s="32"/>
      <c r="C15" s="32"/>
      <c r="D15" s="39"/>
      <c r="E15" s="40"/>
      <c r="F15" s="26" t="s">
        <v>2</v>
      </c>
      <c r="G15" s="26" t="s">
        <v>9</v>
      </c>
      <c r="H15" s="21" t="s">
        <v>8</v>
      </c>
      <c r="I15" s="22"/>
      <c r="J15" s="21" t="s">
        <v>245</v>
      </c>
      <c r="K15" s="22"/>
      <c r="L15" s="21" t="s">
        <v>246</v>
      </c>
      <c r="M15" s="22"/>
      <c r="N15" s="21" t="s">
        <v>254</v>
      </c>
      <c r="O15" s="22"/>
      <c r="P15" s="21" t="s">
        <v>247</v>
      </c>
      <c r="Q15" s="22"/>
      <c r="R15" s="26" t="s">
        <v>2</v>
      </c>
      <c r="S15" s="26" t="s">
        <v>9</v>
      </c>
      <c r="T15" s="32"/>
      <c r="U15" s="32"/>
      <c r="V15" s="39"/>
    </row>
    <row r="16" spans="1:28" ht="63" customHeight="1" x14ac:dyDescent="0.25">
      <c r="A16" s="32"/>
      <c r="B16" s="32"/>
      <c r="C16" s="32"/>
      <c r="D16" s="39"/>
      <c r="E16" s="40"/>
      <c r="F16" s="26"/>
      <c r="G16" s="26"/>
      <c r="H16" s="23"/>
      <c r="I16" s="24"/>
      <c r="J16" s="23"/>
      <c r="K16" s="24"/>
      <c r="L16" s="23"/>
      <c r="M16" s="24"/>
      <c r="N16" s="23"/>
      <c r="O16" s="24"/>
      <c r="P16" s="23"/>
      <c r="Q16" s="24"/>
      <c r="R16" s="26"/>
      <c r="S16" s="26"/>
      <c r="T16" s="33" t="s">
        <v>5</v>
      </c>
      <c r="U16" s="33" t="s">
        <v>4</v>
      </c>
      <c r="V16" s="39"/>
    </row>
    <row r="17" spans="1:26" ht="84.75" customHeight="1" x14ac:dyDescent="0.25">
      <c r="A17" s="32"/>
      <c r="B17" s="32"/>
      <c r="C17" s="32"/>
      <c r="D17" s="39"/>
      <c r="E17" s="41"/>
      <c r="F17" s="26"/>
      <c r="G17" s="26"/>
      <c r="H17" s="42" t="s">
        <v>6</v>
      </c>
      <c r="I17" s="15" t="s">
        <v>7</v>
      </c>
      <c r="J17" s="15" t="s">
        <v>6</v>
      </c>
      <c r="K17" s="15" t="s">
        <v>7</v>
      </c>
      <c r="L17" s="15" t="s">
        <v>6</v>
      </c>
      <c r="M17" s="15" t="s">
        <v>7</v>
      </c>
      <c r="N17" s="15" t="s">
        <v>6</v>
      </c>
      <c r="O17" s="15" t="s">
        <v>7</v>
      </c>
      <c r="P17" s="15" t="s">
        <v>6</v>
      </c>
      <c r="Q17" s="15" t="s">
        <v>7</v>
      </c>
      <c r="R17" s="26"/>
      <c r="S17" s="26"/>
      <c r="T17" s="43"/>
      <c r="U17" s="43"/>
      <c r="V17" s="39"/>
    </row>
    <row r="18" spans="1:26" ht="20.25" customHeight="1" x14ac:dyDescent="0.25">
      <c r="A18" s="15">
        <v>1</v>
      </c>
      <c r="B18" s="15">
        <v>2</v>
      </c>
      <c r="C18" s="15">
        <v>3</v>
      </c>
      <c r="D18" s="15">
        <f>C18+1</f>
        <v>4</v>
      </c>
      <c r="E18" s="15">
        <v>5</v>
      </c>
      <c r="F18" s="15">
        <v>6</v>
      </c>
      <c r="G18" s="15">
        <f t="shared" ref="G18:U18" si="0">F18+1</f>
        <v>7</v>
      </c>
      <c r="H18" s="15">
        <v>8</v>
      </c>
      <c r="I18" s="15">
        <v>9</v>
      </c>
      <c r="J18" s="15">
        <v>10</v>
      </c>
      <c r="K18" s="15">
        <v>11</v>
      </c>
      <c r="L18" s="15">
        <v>12</v>
      </c>
      <c r="M18" s="15">
        <v>13</v>
      </c>
      <c r="N18" s="15">
        <v>14</v>
      </c>
      <c r="O18" s="15">
        <v>15</v>
      </c>
      <c r="P18" s="15">
        <v>16</v>
      </c>
      <c r="Q18" s="15">
        <v>17</v>
      </c>
      <c r="R18" s="15">
        <f>Q18+1</f>
        <v>18</v>
      </c>
      <c r="S18" s="15">
        <f t="shared" si="0"/>
        <v>19</v>
      </c>
      <c r="T18" s="15">
        <f t="shared" si="0"/>
        <v>20</v>
      </c>
      <c r="U18" s="15">
        <f t="shared" si="0"/>
        <v>21</v>
      </c>
      <c r="V18" s="15">
        <v>22</v>
      </c>
    </row>
    <row r="19" spans="1:26" ht="31.5" x14ac:dyDescent="0.25">
      <c r="A19" s="44" t="s">
        <v>19</v>
      </c>
      <c r="B19" s="45" t="s">
        <v>20</v>
      </c>
      <c r="C19" s="46" t="s">
        <v>17</v>
      </c>
      <c r="D19" s="16">
        <f t="shared" ref="D19:F19" si="1">SUM(D20,D27,D35,D41)</f>
        <v>21650.036744718447</v>
      </c>
      <c r="E19" s="16">
        <f t="shared" si="1"/>
        <v>876.25282194717533</v>
      </c>
      <c r="F19" s="16">
        <f t="shared" si="1"/>
        <v>0</v>
      </c>
      <c r="G19" s="16">
        <f>SUM(G20,G27,G35,G41)</f>
        <v>20744.437387212936</v>
      </c>
      <c r="H19" s="16">
        <f>SUM(H20,H27,H35,H41)</f>
        <v>0</v>
      </c>
      <c r="I19" s="16">
        <f>SUM(I20,I27,I35,I41)</f>
        <v>23.066093180000003</v>
      </c>
      <c r="J19" s="16">
        <f>SUM(J20,J27,J35,J41)</f>
        <v>0</v>
      </c>
      <c r="K19" s="16">
        <f t="shared" ref="K19:R19" si="2">SUM(K20,K27,K35,K41)</f>
        <v>23.066093180000003</v>
      </c>
      <c r="L19" s="16">
        <f t="shared" si="2"/>
        <v>0</v>
      </c>
      <c r="M19" s="16">
        <f t="shared" si="2"/>
        <v>0</v>
      </c>
      <c r="N19" s="16">
        <f t="shared" si="2"/>
        <v>0</v>
      </c>
      <c r="O19" s="16">
        <f t="shared" si="2"/>
        <v>0</v>
      </c>
      <c r="P19" s="16">
        <f t="shared" si="2"/>
        <v>0</v>
      </c>
      <c r="Q19" s="16">
        <f t="shared" si="2"/>
        <v>0</v>
      </c>
      <c r="R19" s="16">
        <f t="shared" si="2"/>
        <v>0</v>
      </c>
      <c r="S19" s="16">
        <f t="shared" ref="S19" si="3">SUM(S20,S27,S35,S41)</f>
        <v>20704.139853179611</v>
      </c>
      <c r="T19" s="19">
        <f>I19-(J19+L19)</f>
        <v>23.066093180000003</v>
      </c>
      <c r="U19" s="47" t="str">
        <f>IF((J19+L19)=0,"-",T19/(J19+L19))</f>
        <v>-</v>
      </c>
      <c r="V19" s="48"/>
      <c r="W19" s="12"/>
      <c r="X19" s="12"/>
      <c r="Z19" s="12"/>
    </row>
    <row r="20" spans="1:26" ht="63" x14ac:dyDescent="0.25">
      <c r="A20" s="44" t="s">
        <v>21</v>
      </c>
      <c r="B20" s="45" t="s">
        <v>22</v>
      </c>
      <c r="C20" s="49" t="s">
        <v>17</v>
      </c>
      <c r="D20" s="17">
        <f t="shared" ref="D20:F20" si="4">SUM(D21:D26)</f>
        <v>21185.151886605116</v>
      </c>
      <c r="E20" s="17">
        <f t="shared" si="4"/>
        <v>772.69609164717531</v>
      </c>
      <c r="F20" s="17">
        <f t="shared" si="4"/>
        <v>0</v>
      </c>
      <c r="G20" s="17">
        <f t="shared" ref="G20" si="5">SUM(G21:G26)</f>
        <v>20383.109259399607</v>
      </c>
      <c r="H20" s="17">
        <f t="shared" ref="H20:I20" si="6">SUM(H21:H26)</f>
        <v>0</v>
      </c>
      <c r="I20" s="17">
        <f t="shared" si="6"/>
        <v>11.046485950000001</v>
      </c>
      <c r="J20" s="17">
        <f t="shared" ref="J20:K20" si="7">SUM(J21:J26)</f>
        <v>0</v>
      </c>
      <c r="K20" s="17">
        <f t="shared" si="7"/>
        <v>11.046485950000001</v>
      </c>
      <c r="L20" s="17">
        <f t="shared" ref="L20:Q20" si="8">SUM(L21:L26)</f>
        <v>0</v>
      </c>
      <c r="M20" s="17">
        <f t="shared" si="8"/>
        <v>0</v>
      </c>
      <c r="N20" s="17">
        <f t="shared" si="8"/>
        <v>0</v>
      </c>
      <c r="O20" s="17">
        <f t="shared" si="8"/>
        <v>0</v>
      </c>
      <c r="P20" s="17">
        <f t="shared" si="8"/>
        <v>0</v>
      </c>
      <c r="Q20" s="17">
        <f t="shared" si="8"/>
        <v>0</v>
      </c>
      <c r="R20" s="17">
        <f t="shared" ref="R20:S20" si="9">SUM(R21:R26)</f>
        <v>0</v>
      </c>
      <c r="S20" s="17">
        <f t="shared" si="9"/>
        <v>20365.48578592961</v>
      </c>
      <c r="T20" s="19">
        <f t="shared" ref="T20:T79" si="10">I20-(J20+L20)</f>
        <v>11.046485950000001</v>
      </c>
      <c r="U20" s="47" t="str">
        <f t="shared" ref="U20:U79" si="11">IF((J20+L20)=0,"-",T20/(J20+L20))</f>
        <v>-</v>
      </c>
      <c r="V20" s="50"/>
      <c r="W20" s="12"/>
      <c r="X20" s="12"/>
      <c r="Z20" s="12"/>
    </row>
    <row r="21" spans="1:26" x14ac:dyDescent="0.25">
      <c r="A21" s="44" t="s">
        <v>23</v>
      </c>
      <c r="B21" s="45" t="s">
        <v>24</v>
      </c>
      <c r="C21" s="49" t="s">
        <v>17</v>
      </c>
      <c r="D21" s="17">
        <f t="shared" ref="D21:E21" si="12">D44</f>
        <v>29.442166666666669</v>
      </c>
      <c r="E21" s="17">
        <f t="shared" si="12"/>
        <v>0</v>
      </c>
      <c r="F21" s="17">
        <f t="shared" ref="F21:H21" si="13">F44</f>
        <v>0</v>
      </c>
      <c r="G21" s="17">
        <f t="shared" ref="G21:I21" si="14">G44</f>
        <v>29.442166666666669</v>
      </c>
      <c r="H21" s="17">
        <f t="shared" si="13"/>
        <v>0</v>
      </c>
      <c r="I21" s="17">
        <f t="shared" si="14"/>
        <v>0</v>
      </c>
      <c r="J21" s="17">
        <f t="shared" ref="J21:K21" si="15">J44</f>
        <v>0</v>
      </c>
      <c r="K21" s="17">
        <f t="shared" si="15"/>
        <v>0</v>
      </c>
      <c r="L21" s="17">
        <f t="shared" ref="L21:Q21" si="16">L44</f>
        <v>0</v>
      </c>
      <c r="M21" s="17">
        <f t="shared" si="16"/>
        <v>0</v>
      </c>
      <c r="N21" s="17">
        <f t="shared" si="16"/>
        <v>0</v>
      </c>
      <c r="O21" s="17">
        <f t="shared" si="16"/>
        <v>0</v>
      </c>
      <c r="P21" s="17">
        <f t="shared" si="16"/>
        <v>0</v>
      </c>
      <c r="Q21" s="17">
        <f t="shared" si="16"/>
        <v>0</v>
      </c>
      <c r="R21" s="17">
        <f t="shared" ref="R21:S21" si="17">R44</f>
        <v>0</v>
      </c>
      <c r="S21" s="17">
        <f t="shared" si="17"/>
        <v>29.442166666666669</v>
      </c>
      <c r="T21" s="19">
        <f t="shared" si="10"/>
        <v>0</v>
      </c>
      <c r="U21" s="47" t="str">
        <f t="shared" si="11"/>
        <v>-</v>
      </c>
      <c r="V21" s="50"/>
      <c r="W21" s="12"/>
      <c r="X21" s="12"/>
      <c r="Z21" s="12"/>
    </row>
    <row r="22" spans="1:26" ht="38.25" customHeight="1" x14ac:dyDescent="0.25">
      <c r="A22" s="44" t="s">
        <v>25</v>
      </c>
      <c r="B22" s="45" t="s">
        <v>26</v>
      </c>
      <c r="C22" s="49" t="s">
        <v>17</v>
      </c>
      <c r="D22" s="17">
        <f t="shared" ref="D22:E22" si="18">D64</f>
        <v>390.47102712833328</v>
      </c>
      <c r="E22" s="17">
        <f t="shared" si="18"/>
        <v>146.05244377999998</v>
      </c>
      <c r="F22" s="17">
        <f t="shared" ref="F22:H22" si="19">F64</f>
        <v>0</v>
      </c>
      <c r="G22" s="17">
        <f t="shared" ref="G22:I22" si="20">G64</f>
        <v>215.07204778999997</v>
      </c>
      <c r="H22" s="17">
        <f t="shared" si="19"/>
        <v>0</v>
      </c>
      <c r="I22" s="17">
        <f t="shared" si="20"/>
        <v>0</v>
      </c>
      <c r="J22" s="17">
        <f t="shared" ref="J22:K22" si="21">J64</f>
        <v>0</v>
      </c>
      <c r="K22" s="17">
        <f t="shared" si="21"/>
        <v>0</v>
      </c>
      <c r="L22" s="17">
        <f t="shared" ref="L22:Q22" si="22">L64</f>
        <v>0</v>
      </c>
      <c r="M22" s="17">
        <f t="shared" si="22"/>
        <v>0</v>
      </c>
      <c r="N22" s="17">
        <f t="shared" si="22"/>
        <v>0</v>
      </c>
      <c r="O22" s="17">
        <f t="shared" si="22"/>
        <v>0</v>
      </c>
      <c r="P22" s="17">
        <f t="shared" si="22"/>
        <v>0</v>
      </c>
      <c r="Q22" s="17">
        <f t="shared" si="22"/>
        <v>0</v>
      </c>
      <c r="R22" s="17">
        <f t="shared" ref="R22:S22" si="23">R64</f>
        <v>0</v>
      </c>
      <c r="S22" s="17">
        <f t="shared" si="23"/>
        <v>208.49506026999995</v>
      </c>
      <c r="T22" s="19">
        <f t="shared" si="10"/>
        <v>0</v>
      </c>
      <c r="U22" s="47" t="str">
        <f t="shared" si="11"/>
        <v>-</v>
      </c>
      <c r="V22" s="50"/>
      <c r="W22" s="12"/>
      <c r="X22" s="12"/>
      <c r="Z22" s="12"/>
    </row>
    <row r="23" spans="1:26" ht="63" x14ac:dyDescent="0.25">
      <c r="A23" s="44" t="s">
        <v>27</v>
      </c>
      <c r="B23" s="45" t="s">
        <v>28</v>
      </c>
      <c r="C23" s="49" t="s">
        <v>17</v>
      </c>
      <c r="D23" s="17">
        <f t="shared" ref="D23:G23" si="24">D79</f>
        <v>20765.168942810116</v>
      </c>
      <c r="E23" s="17">
        <f t="shared" si="24"/>
        <v>626.64364786717533</v>
      </c>
      <c r="F23" s="17">
        <f t="shared" si="24"/>
        <v>0</v>
      </c>
      <c r="G23" s="17">
        <f t="shared" si="24"/>
        <v>20138.525294942941</v>
      </c>
      <c r="H23" s="17">
        <f t="shared" ref="H23:I23" si="25">H79</f>
        <v>0</v>
      </c>
      <c r="I23" s="17">
        <f t="shared" si="25"/>
        <v>10.621405360000001</v>
      </c>
      <c r="J23" s="17">
        <f t="shared" ref="J23:K23" si="26">J79</f>
        <v>0</v>
      </c>
      <c r="K23" s="17">
        <f t="shared" si="26"/>
        <v>10.621405360000001</v>
      </c>
      <c r="L23" s="17">
        <f t="shared" ref="L23:Q23" si="27">L79</f>
        <v>0</v>
      </c>
      <c r="M23" s="17">
        <f t="shared" si="27"/>
        <v>0</v>
      </c>
      <c r="N23" s="17">
        <f t="shared" si="27"/>
        <v>0</v>
      </c>
      <c r="O23" s="17">
        <f t="shared" si="27"/>
        <v>0</v>
      </c>
      <c r="P23" s="17">
        <f t="shared" si="27"/>
        <v>0</v>
      </c>
      <c r="Q23" s="17">
        <f t="shared" si="27"/>
        <v>0</v>
      </c>
      <c r="R23" s="17">
        <f t="shared" ref="R23:S23" si="28">R79</f>
        <v>0</v>
      </c>
      <c r="S23" s="17">
        <f t="shared" si="28"/>
        <v>20127.903889582944</v>
      </c>
      <c r="T23" s="19">
        <f t="shared" si="10"/>
        <v>10.621405360000001</v>
      </c>
      <c r="U23" s="47" t="str">
        <f t="shared" si="11"/>
        <v>-</v>
      </c>
      <c r="V23" s="50"/>
      <c r="W23" s="12"/>
      <c r="X23" s="12"/>
      <c r="Z23" s="12"/>
    </row>
    <row r="24" spans="1:26" ht="43.5" customHeight="1" x14ac:dyDescent="0.25">
      <c r="A24" s="44" t="s">
        <v>29</v>
      </c>
      <c r="B24" s="45" t="s">
        <v>30</v>
      </c>
      <c r="C24" s="49" t="s">
        <v>17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17">
        <v>0</v>
      </c>
      <c r="O24" s="17">
        <v>0</v>
      </c>
      <c r="P24" s="17">
        <v>0</v>
      </c>
      <c r="Q24" s="17">
        <v>0</v>
      </c>
      <c r="R24" s="17">
        <v>0</v>
      </c>
      <c r="S24" s="17">
        <v>0</v>
      </c>
      <c r="T24" s="19">
        <f t="shared" si="10"/>
        <v>0</v>
      </c>
      <c r="U24" s="47" t="str">
        <f t="shared" si="11"/>
        <v>-</v>
      </c>
      <c r="V24" s="50"/>
      <c r="W24" s="12"/>
      <c r="X24" s="12"/>
      <c r="Z24" s="12"/>
    </row>
    <row r="25" spans="1:26" ht="47.25" x14ac:dyDescent="0.25">
      <c r="A25" s="44" t="s">
        <v>31</v>
      </c>
      <c r="B25" s="45" t="s">
        <v>32</v>
      </c>
      <c r="C25" s="49" t="s">
        <v>17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17">
        <v>0</v>
      </c>
      <c r="Q25" s="17">
        <v>0</v>
      </c>
      <c r="R25" s="17">
        <v>0</v>
      </c>
      <c r="S25" s="17">
        <v>0</v>
      </c>
      <c r="T25" s="19">
        <f t="shared" si="10"/>
        <v>0</v>
      </c>
      <c r="U25" s="47" t="str">
        <f t="shared" si="11"/>
        <v>-</v>
      </c>
      <c r="V25" s="50"/>
      <c r="W25" s="12"/>
      <c r="X25" s="12"/>
      <c r="Z25" s="12"/>
    </row>
    <row r="26" spans="1:26" x14ac:dyDescent="0.25">
      <c r="A26" s="44" t="s">
        <v>33</v>
      </c>
      <c r="B26" s="45" t="s">
        <v>34</v>
      </c>
      <c r="C26" s="49" t="s">
        <v>17</v>
      </c>
      <c r="D26" s="17">
        <f t="shared" ref="D26:G26" si="29">D86</f>
        <v>6.9750000000000006E-2</v>
      </c>
      <c r="E26" s="17">
        <f t="shared" si="29"/>
        <v>0</v>
      </c>
      <c r="F26" s="17">
        <f t="shared" si="29"/>
        <v>0</v>
      </c>
      <c r="G26" s="17">
        <f t="shared" si="29"/>
        <v>6.9750000000000006E-2</v>
      </c>
      <c r="H26" s="17">
        <f t="shared" ref="H26:I26" si="30">H86</f>
        <v>0</v>
      </c>
      <c r="I26" s="17">
        <f t="shared" si="30"/>
        <v>0.42508058999999998</v>
      </c>
      <c r="J26" s="17">
        <f t="shared" ref="J26:K26" si="31">J86</f>
        <v>0</v>
      </c>
      <c r="K26" s="17">
        <f t="shared" si="31"/>
        <v>0.42508058999999998</v>
      </c>
      <c r="L26" s="17">
        <f t="shared" ref="L26:Q26" si="32">L86</f>
        <v>0</v>
      </c>
      <c r="M26" s="17">
        <f t="shared" si="32"/>
        <v>0</v>
      </c>
      <c r="N26" s="17">
        <f t="shared" si="32"/>
        <v>0</v>
      </c>
      <c r="O26" s="17">
        <f t="shared" si="32"/>
        <v>0</v>
      </c>
      <c r="P26" s="17">
        <f t="shared" si="32"/>
        <v>0</v>
      </c>
      <c r="Q26" s="17">
        <f t="shared" si="32"/>
        <v>0</v>
      </c>
      <c r="R26" s="17">
        <f t="shared" ref="R26:S26" si="33">R86</f>
        <v>0</v>
      </c>
      <c r="S26" s="17">
        <f t="shared" si="33"/>
        <v>-0.35533059</v>
      </c>
      <c r="T26" s="19">
        <f t="shared" si="10"/>
        <v>0.42508058999999998</v>
      </c>
      <c r="U26" s="47" t="str">
        <f t="shared" si="11"/>
        <v>-</v>
      </c>
      <c r="V26" s="50"/>
      <c r="W26" s="12"/>
      <c r="X26" s="12"/>
      <c r="Z26" s="12"/>
    </row>
    <row r="27" spans="1:26" ht="47.25" x14ac:dyDescent="0.25">
      <c r="A27" s="44" t="s">
        <v>35</v>
      </c>
      <c r="B27" s="45" t="s">
        <v>36</v>
      </c>
      <c r="C27" s="49" t="s">
        <v>17</v>
      </c>
      <c r="D27" s="17">
        <f t="shared" ref="D27:F27" si="34">SUM(D28:D34)</f>
        <v>461.20685811332999</v>
      </c>
      <c r="E27" s="17">
        <f t="shared" si="34"/>
        <v>103.5567303</v>
      </c>
      <c r="F27" s="17">
        <f t="shared" si="34"/>
        <v>0</v>
      </c>
      <c r="G27" s="17">
        <f>SUM(G28:G34)</f>
        <v>357.65012781333002</v>
      </c>
      <c r="H27" s="17">
        <f>SUM(H28:H34)</f>
        <v>0</v>
      </c>
      <c r="I27" s="17">
        <f>SUM(I28:I34)</f>
        <v>12.019607230000002</v>
      </c>
      <c r="J27" s="17">
        <f>SUM(J28:J34)</f>
        <v>0</v>
      </c>
      <c r="K27" s="17">
        <f t="shared" ref="K27:R27" si="35">SUM(K28:K34)</f>
        <v>12.019607230000002</v>
      </c>
      <c r="L27" s="17">
        <f t="shared" si="35"/>
        <v>0</v>
      </c>
      <c r="M27" s="17">
        <f t="shared" si="35"/>
        <v>0</v>
      </c>
      <c r="N27" s="17">
        <f t="shared" si="35"/>
        <v>0</v>
      </c>
      <c r="O27" s="17">
        <f t="shared" si="35"/>
        <v>0</v>
      </c>
      <c r="P27" s="17">
        <f t="shared" si="35"/>
        <v>0</v>
      </c>
      <c r="Q27" s="17">
        <f t="shared" si="35"/>
        <v>0</v>
      </c>
      <c r="R27" s="17">
        <f t="shared" si="35"/>
        <v>0</v>
      </c>
      <c r="S27" s="17">
        <f t="shared" ref="S27" si="36">SUM(S28:S34)</f>
        <v>338.65406725000003</v>
      </c>
      <c r="T27" s="19">
        <f t="shared" si="10"/>
        <v>12.019607230000002</v>
      </c>
      <c r="U27" s="47" t="str">
        <f t="shared" si="11"/>
        <v>-</v>
      </c>
      <c r="V27" s="50"/>
      <c r="W27" s="12"/>
      <c r="X27" s="12"/>
      <c r="Z27" s="12"/>
    </row>
    <row r="28" spans="1:26" ht="31.5" x14ac:dyDescent="0.25">
      <c r="A28" s="44" t="s">
        <v>37</v>
      </c>
      <c r="B28" s="45" t="s">
        <v>38</v>
      </c>
      <c r="C28" s="49" t="s">
        <v>17</v>
      </c>
      <c r="D28" s="17">
        <f t="shared" ref="D28:E28" si="37">D90</f>
        <v>0</v>
      </c>
      <c r="E28" s="17">
        <f t="shared" si="37"/>
        <v>0</v>
      </c>
      <c r="F28" s="17">
        <f t="shared" ref="F28:H28" si="38">F90</f>
        <v>0</v>
      </c>
      <c r="G28" s="17">
        <f t="shared" ref="G28:I28" si="39">G90</f>
        <v>0</v>
      </c>
      <c r="H28" s="17">
        <f t="shared" si="38"/>
        <v>0</v>
      </c>
      <c r="I28" s="17">
        <f t="shared" si="39"/>
        <v>0</v>
      </c>
      <c r="J28" s="17">
        <f t="shared" ref="J28:K28" si="40">J90</f>
        <v>0</v>
      </c>
      <c r="K28" s="17">
        <f t="shared" si="40"/>
        <v>0</v>
      </c>
      <c r="L28" s="17">
        <f t="shared" ref="L28:Q28" si="41">L90</f>
        <v>0</v>
      </c>
      <c r="M28" s="17">
        <f t="shared" si="41"/>
        <v>0</v>
      </c>
      <c r="N28" s="17">
        <f t="shared" si="41"/>
        <v>0</v>
      </c>
      <c r="O28" s="17">
        <f t="shared" si="41"/>
        <v>0</v>
      </c>
      <c r="P28" s="17">
        <f t="shared" si="41"/>
        <v>0</v>
      </c>
      <c r="Q28" s="17">
        <f t="shared" si="41"/>
        <v>0</v>
      </c>
      <c r="R28" s="17">
        <f t="shared" ref="R28:S28" si="42">R90</f>
        <v>0</v>
      </c>
      <c r="S28" s="17">
        <f t="shared" si="42"/>
        <v>0</v>
      </c>
      <c r="T28" s="19">
        <f t="shared" si="10"/>
        <v>0</v>
      </c>
      <c r="U28" s="47" t="str">
        <f t="shared" si="11"/>
        <v>-</v>
      </c>
      <c r="V28" s="50"/>
      <c r="W28" s="12"/>
      <c r="X28" s="12"/>
      <c r="Z28" s="12"/>
    </row>
    <row r="29" spans="1:26" x14ac:dyDescent="0.25">
      <c r="A29" s="44" t="s">
        <v>39</v>
      </c>
      <c r="B29" s="45" t="s">
        <v>40</v>
      </c>
      <c r="C29" s="49" t="s">
        <v>17</v>
      </c>
      <c r="D29" s="17">
        <f t="shared" ref="D29:E29" si="43">D104</f>
        <v>410.39504471332998</v>
      </c>
      <c r="E29" s="17">
        <f t="shared" si="43"/>
        <v>79.646460230000002</v>
      </c>
      <c r="F29" s="17">
        <f t="shared" ref="F29:H29" si="44">F104</f>
        <v>0</v>
      </c>
      <c r="G29" s="17">
        <f t="shared" ref="G29:I29" si="45">G104</f>
        <v>330.74858448332998</v>
      </c>
      <c r="H29" s="17">
        <f t="shared" si="44"/>
        <v>0</v>
      </c>
      <c r="I29" s="17">
        <f t="shared" si="45"/>
        <v>10.560249540000001</v>
      </c>
      <c r="J29" s="17">
        <f t="shared" ref="J29:K29" si="46">J104</f>
        <v>0</v>
      </c>
      <c r="K29" s="17">
        <f t="shared" si="46"/>
        <v>10.560249540000001</v>
      </c>
      <c r="L29" s="17">
        <f t="shared" ref="L29:Q29" si="47">L104</f>
        <v>0</v>
      </c>
      <c r="M29" s="17">
        <f t="shared" si="47"/>
        <v>0</v>
      </c>
      <c r="N29" s="17">
        <f t="shared" si="47"/>
        <v>0</v>
      </c>
      <c r="O29" s="17">
        <f t="shared" si="47"/>
        <v>0</v>
      </c>
      <c r="P29" s="17">
        <f t="shared" si="47"/>
        <v>0</v>
      </c>
      <c r="Q29" s="17">
        <f t="shared" si="47"/>
        <v>0</v>
      </c>
      <c r="R29" s="17">
        <f t="shared" ref="R29:S29" si="48">R104</f>
        <v>0</v>
      </c>
      <c r="S29" s="17">
        <f t="shared" si="48"/>
        <v>313.21188160999998</v>
      </c>
      <c r="T29" s="19">
        <f t="shared" si="10"/>
        <v>10.560249540000001</v>
      </c>
      <c r="U29" s="47" t="str">
        <f t="shared" si="11"/>
        <v>-</v>
      </c>
      <c r="V29" s="50"/>
      <c r="W29" s="12"/>
      <c r="X29" s="12"/>
      <c r="Z29" s="12"/>
    </row>
    <row r="30" spans="1:26" ht="31.5" x14ac:dyDescent="0.25">
      <c r="A30" s="44" t="s">
        <v>41</v>
      </c>
      <c r="B30" s="45" t="s">
        <v>42</v>
      </c>
      <c r="C30" s="49" t="s">
        <v>17</v>
      </c>
      <c r="D30" s="17">
        <f t="shared" ref="D30:G30" si="49">D114</f>
        <v>49.564146699999995</v>
      </c>
      <c r="E30" s="17">
        <f t="shared" si="49"/>
        <v>23.910270069999999</v>
      </c>
      <c r="F30" s="17">
        <f t="shared" si="49"/>
        <v>0</v>
      </c>
      <c r="G30" s="17">
        <f t="shared" si="49"/>
        <v>25.653876629999999</v>
      </c>
      <c r="H30" s="17">
        <f t="shared" ref="H30:I30" si="50">H114</f>
        <v>0</v>
      </c>
      <c r="I30" s="17">
        <f t="shared" si="50"/>
        <v>1.45935769</v>
      </c>
      <c r="J30" s="17">
        <f t="shared" ref="J30:K30" si="51">J114</f>
        <v>0</v>
      </c>
      <c r="K30" s="17">
        <f t="shared" si="51"/>
        <v>1.45935769</v>
      </c>
      <c r="L30" s="17">
        <f t="shared" ref="L30:Q30" si="52">L114</f>
        <v>0</v>
      </c>
      <c r="M30" s="17">
        <f t="shared" si="52"/>
        <v>0</v>
      </c>
      <c r="N30" s="17">
        <f t="shared" si="52"/>
        <v>0</v>
      </c>
      <c r="O30" s="17">
        <f t="shared" si="52"/>
        <v>0</v>
      </c>
      <c r="P30" s="17">
        <f t="shared" si="52"/>
        <v>0</v>
      </c>
      <c r="Q30" s="17">
        <f t="shared" si="52"/>
        <v>0</v>
      </c>
      <c r="R30" s="17">
        <f t="shared" ref="R30:S30" si="53">R114</f>
        <v>0</v>
      </c>
      <c r="S30" s="17">
        <f t="shared" si="53"/>
        <v>24.194518940000002</v>
      </c>
      <c r="T30" s="19">
        <f t="shared" si="10"/>
        <v>1.45935769</v>
      </c>
      <c r="U30" s="47" t="str">
        <f t="shared" si="11"/>
        <v>-</v>
      </c>
      <c r="V30" s="50"/>
      <c r="W30" s="12"/>
      <c r="X30" s="12"/>
      <c r="Z30" s="12"/>
    </row>
    <row r="31" spans="1:26" ht="47.25" x14ac:dyDescent="0.25">
      <c r="A31" s="44" t="s">
        <v>43</v>
      </c>
      <c r="B31" s="45" t="s">
        <v>44</v>
      </c>
      <c r="C31" s="49" t="s">
        <v>17</v>
      </c>
      <c r="D31" s="17">
        <f t="shared" ref="D31:G31" si="54">D122</f>
        <v>0</v>
      </c>
      <c r="E31" s="17">
        <f t="shared" si="54"/>
        <v>0</v>
      </c>
      <c r="F31" s="17">
        <f t="shared" si="54"/>
        <v>0</v>
      </c>
      <c r="G31" s="17">
        <f t="shared" si="54"/>
        <v>0</v>
      </c>
      <c r="H31" s="17">
        <f t="shared" ref="H31:I31" si="55">H122</f>
        <v>0</v>
      </c>
      <c r="I31" s="17">
        <f t="shared" si="55"/>
        <v>0</v>
      </c>
      <c r="J31" s="17">
        <f t="shared" ref="J31:K31" si="56">J122</f>
        <v>0</v>
      </c>
      <c r="K31" s="17">
        <f t="shared" si="56"/>
        <v>0</v>
      </c>
      <c r="L31" s="17">
        <f t="shared" ref="L31:Q31" si="57">L122</f>
        <v>0</v>
      </c>
      <c r="M31" s="17">
        <f t="shared" si="57"/>
        <v>0</v>
      </c>
      <c r="N31" s="17">
        <f t="shared" si="57"/>
        <v>0</v>
      </c>
      <c r="O31" s="17">
        <f t="shared" si="57"/>
        <v>0</v>
      </c>
      <c r="P31" s="17">
        <f t="shared" si="57"/>
        <v>0</v>
      </c>
      <c r="Q31" s="17">
        <f t="shared" si="57"/>
        <v>0</v>
      </c>
      <c r="R31" s="17">
        <f t="shared" ref="R31:S31" si="58">R122</f>
        <v>0</v>
      </c>
      <c r="S31" s="17">
        <f t="shared" si="58"/>
        <v>0</v>
      </c>
      <c r="T31" s="19">
        <f t="shared" si="10"/>
        <v>0</v>
      </c>
      <c r="U31" s="47" t="str">
        <f t="shared" si="11"/>
        <v>-</v>
      </c>
      <c r="V31" s="50"/>
      <c r="W31" s="12"/>
      <c r="X31" s="12"/>
      <c r="Z31" s="12"/>
    </row>
    <row r="32" spans="1:26" x14ac:dyDescent="0.25">
      <c r="A32" s="44" t="s">
        <v>45</v>
      </c>
      <c r="B32" s="45" t="s">
        <v>46</v>
      </c>
      <c r="C32" s="49" t="s">
        <v>17</v>
      </c>
      <c r="D32" s="17">
        <f t="shared" ref="D32:G32" si="59">D129</f>
        <v>0</v>
      </c>
      <c r="E32" s="17">
        <f t="shared" si="59"/>
        <v>0</v>
      </c>
      <c r="F32" s="17">
        <f t="shared" si="59"/>
        <v>0</v>
      </c>
      <c r="G32" s="17">
        <f t="shared" si="59"/>
        <v>0</v>
      </c>
      <c r="H32" s="17">
        <f t="shared" ref="H32:I32" si="60">H129</f>
        <v>0</v>
      </c>
      <c r="I32" s="17">
        <f t="shared" si="60"/>
        <v>0</v>
      </c>
      <c r="J32" s="17">
        <f t="shared" ref="J32:K32" si="61">J129</f>
        <v>0</v>
      </c>
      <c r="K32" s="17">
        <f t="shared" si="61"/>
        <v>0</v>
      </c>
      <c r="L32" s="17">
        <f t="shared" ref="L32:Q32" si="62">L129</f>
        <v>0</v>
      </c>
      <c r="M32" s="17">
        <f t="shared" si="62"/>
        <v>0</v>
      </c>
      <c r="N32" s="17">
        <f t="shared" si="62"/>
        <v>0</v>
      </c>
      <c r="O32" s="17">
        <f t="shared" si="62"/>
        <v>0</v>
      </c>
      <c r="P32" s="17">
        <f t="shared" si="62"/>
        <v>0</v>
      </c>
      <c r="Q32" s="17">
        <f t="shared" si="62"/>
        <v>0</v>
      </c>
      <c r="R32" s="17">
        <f t="shared" ref="R32:S32" si="63">R129</f>
        <v>0</v>
      </c>
      <c r="S32" s="17">
        <f t="shared" si="63"/>
        <v>0</v>
      </c>
      <c r="T32" s="19">
        <f t="shared" si="10"/>
        <v>0</v>
      </c>
      <c r="U32" s="47" t="str">
        <f t="shared" si="11"/>
        <v>-</v>
      </c>
      <c r="V32" s="50"/>
      <c r="W32" s="12"/>
      <c r="X32" s="12"/>
      <c r="Z32" s="12"/>
    </row>
    <row r="33" spans="1:26" ht="47.25" x14ac:dyDescent="0.25">
      <c r="A33" s="44" t="s">
        <v>47</v>
      </c>
      <c r="B33" s="45" t="s">
        <v>32</v>
      </c>
      <c r="C33" s="49" t="s">
        <v>17</v>
      </c>
      <c r="D33" s="17">
        <f t="shared" ref="D33:F33" si="64">D134</f>
        <v>0</v>
      </c>
      <c r="E33" s="17">
        <f t="shared" si="64"/>
        <v>0</v>
      </c>
      <c r="F33" s="17">
        <f t="shared" si="64"/>
        <v>0</v>
      </c>
      <c r="G33" s="17">
        <f>G134</f>
        <v>0</v>
      </c>
      <c r="H33" s="17">
        <f>H134</f>
        <v>0</v>
      </c>
      <c r="I33" s="17">
        <f>I134</f>
        <v>0</v>
      </c>
      <c r="J33" s="17">
        <f>J134</f>
        <v>0</v>
      </c>
      <c r="K33" s="17">
        <f t="shared" ref="K33:Q33" si="65">K134</f>
        <v>0</v>
      </c>
      <c r="L33" s="17">
        <f t="shared" si="65"/>
        <v>0</v>
      </c>
      <c r="M33" s="17">
        <f t="shared" si="65"/>
        <v>0</v>
      </c>
      <c r="N33" s="17">
        <f t="shared" si="65"/>
        <v>0</v>
      </c>
      <c r="O33" s="17">
        <f t="shared" si="65"/>
        <v>0</v>
      </c>
      <c r="P33" s="17">
        <f t="shared" si="65"/>
        <v>0</v>
      </c>
      <c r="Q33" s="17">
        <f t="shared" si="65"/>
        <v>0</v>
      </c>
      <c r="R33" s="17">
        <f t="shared" ref="R33:S33" si="66">R134</f>
        <v>0</v>
      </c>
      <c r="S33" s="17">
        <f t="shared" si="66"/>
        <v>0</v>
      </c>
      <c r="T33" s="19">
        <f t="shared" si="10"/>
        <v>0</v>
      </c>
      <c r="U33" s="47" t="str">
        <f t="shared" si="11"/>
        <v>-</v>
      </c>
      <c r="V33" s="51"/>
      <c r="W33" s="12"/>
      <c r="X33" s="12"/>
      <c r="Z33" s="12"/>
    </row>
    <row r="34" spans="1:26" x14ac:dyDescent="0.25">
      <c r="A34" s="44" t="s">
        <v>48</v>
      </c>
      <c r="B34" s="45" t="s">
        <v>34</v>
      </c>
      <c r="C34" s="49" t="s">
        <v>17</v>
      </c>
      <c r="D34" s="17">
        <f t="shared" ref="D34:G34" si="67">D135</f>
        <v>1.2476666999999999</v>
      </c>
      <c r="E34" s="17">
        <f t="shared" si="67"/>
        <v>0</v>
      </c>
      <c r="F34" s="17">
        <f t="shared" si="67"/>
        <v>0</v>
      </c>
      <c r="G34" s="17">
        <f t="shared" si="67"/>
        <v>1.2476666999999999</v>
      </c>
      <c r="H34" s="17">
        <f t="shared" ref="H34:I34" si="68">H135</f>
        <v>0</v>
      </c>
      <c r="I34" s="17">
        <f t="shared" si="68"/>
        <v>0</v>
      </c>
      <c r="J34" s="17">
        <f t="shared" ref="J34:K34" si="69">J135</f>
        <v>0</v>
      </c>
      <c r="K34" s="17">
        <f t="shared" si="69"/>
        <v>0</v>
      </c>
      <c r="L34" s="17">
        <f t="shared" ref="L34:Q34" si="70">L135</f>
        <v>0</v>
      </c>
      <c r="M34" s="17">
        <f t="shared" si="70"/>
        <v>0</v>
      </c>
      <c r="N34" s="17">
        <f t="shared" si="70"/>
        <v>0</v>
      </c>
      <c r="O34" s="17">
        <f t="shared" si="70"/>
        <v>0</v>
      </c>
      <c r="P34" s="17">
        <f t="shared" si="70"/>
        <v>0</v>
      </c>
      <c r="Q34" s="17">
        <f t="shared" si="70"/>
        <v>0</v>
      </c>
      <c r="R34" s="17">
        <f t="shared" ref="R34:S34" si="71">R135</f>
        <v>0</v>
      </c>
      <c r="S34" s="17">
        <f t="shared" si="71"/>
        <v>1.2476666999999999</v>
      </c>
      <c r="T34" s="19">
        <f t="shared" si="10"/>
        <v>0</v>
      </c>
      <c r="U34" s="47" t="str">
        <f t="shared" si="11"/>
        <v>-</v>
      </c>
      <c r="V34" s="50"/>
      <c r="W34" s="12"/>
      <c r="X34" s="12"/>
      <c r="Z34" s="12"/>
    </row>
    <row r="35" spans="1:26" ht="78.75" x14ac:dyDescent="0.25">
      <c r="A35" s="44" t="s">
        <v>49</v>
      </c>
      <c r="B35" s="45" t="s">
        <v>50</v>
      </c>
      <c r="C35" s="49" t="s">
        <v>17</v>
      </c>
      <c r="D35" s="17">
        <f t="shared" ref="D35:E35" si="72">SUM(D36:D40)</f>
        <v>0</v>
      </c>
      <c r="E35" s="17">
        <f t="shared" si="72"/>
        <v>0</v>
      </c>
      <c r="F35" s="17">
        <f t="shared" ref="F35:H35" si="73">SUM(F36:F40)</f>
        <v>0</v>
      </c>
      <c r="G35" s="17">
        <f t="shared" ref="G35:I35" si="74">SUM(G36:G40)</f>
        <v>0</v>
      </c>
      <c r="H35" s="17">
        <f t="shared" si="73"/>
        <v>0</v>
      </c>
      <c r="I35" s="17">
        <f t="shared" si="74"/>
        <v>0</v>
      </c>
      <c r="J35" s="17">
        <f t="shared" ref="J35:K35" si="75">SUM(J36:J40)</f>
        <v>0</v>
      </c>
      <c r="K35" s="17">
        <f t="shared" si="75"/>
        <v>0</v>
      </c>
      <c r="L35" s="17">
        <f t="shared" ref="L35:Q35" si="76">SUM(L36:L40)</f>
        <v>0</v>
      </c>
      <c r="M35" s="17">
        <f t="shared" si="76"/>
        <v>0</v>
      </c>
      <c r="N35" s="17">
        <f t="shared" si="76"/>
        <v>0</v>
      </c>
      <c r="O35" s="17">
        <f t="shared" si="76"/>
        <v>0</v>
      </c>
      <c r="P35" s="17">
        <f t="shared" si="76"/>
        <v>0</v>
      </c>
      <c r="Q35" s="17">
        <f t="shared" si="76"/>
        <v>0</v>
      </c>
      <c r="R35" s="17">
        <f t="shared" ref="R35:S35" si="77">SUM(R36:R40)</f>
        <v>0</v>
      </c>
      <c r="S35" s="17">
        <f t="shared" si="77"/>
        <v>0</v>
      </c>
      <c r="T35" s="19">
        <f t="shared" si="10"/>
        <v>0</v>
      </c>
      <c r="U35" s="47" t="str">
        <f t="shared" si="11"/>
        <v>-</v>
      </c>
      <c r="V35" s="50"/>
      <c r="W35" s="12"/>
      <c r="X35" s="12"/>
      <c r="Z35" s="12"/>
    </row>
    <row r="36" spans="1:26" x14ac:dyDescent="0.25">
      <c r="A36" s="44" t="s">
        <v>51</v>
      </c>
      <c r="B36" s="45" t="s">
        <v>40</v>
      </c>
      <c r="C36" s="49" t="s">
        <v>17</v>
      </c>
      <c r="D36" s="17">
        <f t="shared" ref="D36:G36" si="78">D138</f>
        <v>0</v>
      </c>
      <c r="E36" s="17">
        <f t="shared" si="78"/>
        <v>0</v>
      </c>
      <c r="F36" s="17">
        <f t="shared" si="78"/>
        <v>0</v>
      </c>
      <c r="G36" s="17">
        <f t="shared" si="78"/>
        <v>0</v>
      </c>
      <c r="H36" s="17">
        <f t="shared" ref="H36:I36" si="79">H138</f>
        <v>0</v>
      </c>
      <c r="I36" s="17">
        <f t="shared" si="79"/>
        <v>0</v>
      </c>
      <c r="J36" s="17">
        <f t="shared" ref="J36:K36" si="80">J138</f>
        <v>0</v>
      </c>
      <c r="K36" s="17">
        <f t="shared" si="80"/>
        <v>0</v>
      </c>
      <c r="L36" s="17">
        <f t="shared" ref="L36:Q36" si="81">L138</f>
        <v>0</v>
      </c>
      <c r="M36" s="17">
        <f t="shared" si="81"/>
        <v>0</v>
      </c>
      <c r="N36" s="17">
        <f t="shared" si="81"/>
        <v>0</v>
      </c>
      <c r="O36" s="17">
        <f t="shared" si="81"/>
        <v>0</v>
      </c>
      <c r="P36" s="17">
        <f t="shared" si="81"/>
        <v>0</v>
      </c>
      <c r="Q36" s="17">
        <f t="shared" si="81"/>
        <v>0</v>
      </c>
      <c r="R36" s="17">
        <f t="shared" ref="R36:S36" si="82">R138</f>
        <v>0</v>
      </c>
      <c r="S36" s="17">
        <f t="shared" si="82"/>
        <v>0</v>
      </c>
      <c r="T36" s="19">
        <f t="shared" si="10"/>
        <v>0</v>
      </c>
      <c r="U36" s="47" t="str">
        <f t="shared" si="11"/>
        <v>-</v>
      </c>
      <c r="V36" s="50"/>
      <c r="W36" s="12"/>
      <c r="X36" s="12"/>
      <c r="Z36" s="12"/>
    </row>
    <row r="37" spans="1:26" ht="31.5" x14ac:dyDescent="0.25">
      <c r="A37" s="44" t="s">
        <v>52</v>
      </c>
      <c r="B37" s="45" t="s">
        <v>53</v>
      </c>
      <c r="C37" s="49" t="s">
        <v>17</v>
      </c>
      <c r="D37" s="17">
        <f t="shared" ref="D37:G37" si="83">D144</f>
        <v>0</v>
      </c>
      <c r="E37" s="17">
        <f t="shared" si="83"/>
        <v>0</v>
      </c>
      <c r="F37" s="17">
        <f t="shared" si="83"/>
        <v>0</v>
      </c>
      <c r="G37" s="17">
        <f t="shared" si="83"/>
        <v>0</v>
      </c>
      <c r="H37" s="17">
        <f t="shared" ref="H37:I37" si="84">H144</f>
        <v>0</v>
      </c>
      <c r="I37" s="17">
        <f t="shared" si="84"/>
        <v>0</v>
      </c>
      <c r="J37" s="17">
        <f t="shared" ref="J37:K37" si="85">J144</f>
        <v>0</v>
      </c>
      <c r="K37" s="17">
        <f t="shared" si="85"/>
        <v>0</v>
      </c>
      <c r="L37" s="17">
        <f t="shared" ref="L37:Q37" si="86">L144</f>
        <v>0</v>
      </c>
      <c r="M37" s="17">
        <f t="shared" si="86"/>
        <v>0</v>
      </c>
      <c r="N37" s="17">
        <f t="shared" si="86"/>
        <v>0</v>
      </c>
      <c r="O37" s="17">
        <f t="shared" si="86"/>
        <v>0</v>
      </c>
      <c r="P37" s="17">
        <f t="shared" si="86"/>
        <v>0</v>
      </c>
      <c r="Q37" s="17">
        <f t="shared" si="86"/>
        <v>0</v>
      </c>
      <c r="R37" s="17">
        <f t="shared" ref="R37:S37" si="87">R144</f>
        <v>0</v>
      </c>
      <c r="S37" s="17">
        <f t="shared" si="87"/>
        <v>0</v>
      </c>
      <c r="T37" s="19">
        <f t="shared" si="10"/>
        <v>0</v>
      </c>
      <c r="U37" s="47" t="str">
        <f t="shared" si="11"/>
        <v>-</v>
      </c>
      <c r="V37" s="50"/>
      <c r="W37" s="12"/>
      <c r="X37" s="12"/>
      <c r="Z37" s="12"/>
    </row>
    <row r="38" spans="1:26" ht="31.5" x14ac:dyDescent="0.25">
      <c r="A38" s="44" t="s">
        <v>54</v>
      </c>
      <c r="B38" s="45" t="s">
        <v>55</v>
      </c>
      <c r="C38" s="49" t="s">
        <v>17</v>
      </c>
      <c r="D38" s="17">
        <f t="shared" ref="D38:G38" si="88">D151</f>
        <v>0</v>
      </c>
      <c r="E38" s="17">
        <f t="shared" si="88"/>
        <v>0</v>
      </c>
      <c r="F38" s="17">
        <f t="shared" si="88"/>
        <v>0</v>
      </c>
      <c r="G38" s="17">
        <f t="shared" si="88"/>
        <v>0</v>
      </c>
      <c r="H38" s="17">
        <f t="shared" ref="H38:I38" si="89">H151</f>
        <v>0</v>
      </c>
      <c r="I38" s="17">
        <f t="shared" si="89"/>
        <v>0</v>
      </c>
      <c r="J38" s="17">
        <f t="shared" ref="J38:K38" si="90">J151</f>
        <v>0</v>
      </c>
      <c r="K38" s="17">
        <f t="shared" si="90"/>
        <v>0</v>
      </c>
      <c r="L38" s="17">
        <f t="shared" ref="L38:Q38" si="91">L151</f>
        <v>0</v>
      </c>
      <c r="M38" s="17">
        <f t="shared" si="91"/>
        <v>0</v>
      </c>
      <c r="N38" s="17">
        <f t="shared" si="91"/>
        <v>0</v>
      </c>
      <c r="O38" s="17">
        <f t="shared" si="91"/>
        <v>0</v>
      </c>
      <c r="P38" s="17">
        <f t="shared" si="91"/>
        <v>0</v>
      </c>
      <c r="Q38" s="17">
        <f t="shared" si="91"/>
        <v>0</v>
      </c>
      <c r="R38" s="17">
        <f t="shared" ref="R38:S38" si="92">R151</f>
        <v>0</v>
      </c>
      <c r="S38" s="17">
        <f t="shared" si="92"/>
        <v>0</v>
      </c>
      <c r="T38" s="19">
        <f t="shared" si="10"/>
        <v>0</v>
      </c>
      <c r="U38" s="47" t="str">
        <f t="shared" si="11"/>
        <v>-</v>
      </c>
      <c r="V38" s="50"/>
      <c r="W38" s="12"/>
      <c r="X38" s="12"/>
      <c r="Z38" s="12"/>
    </row>
    <row r="39" spans="1:26" ht="47.25" x14ac:dyDescent="0.25">
      <c r="A39" s="44" t="s">
        <v>56</v>
      </c>
      <c r="B39" s="45" t="s">
        <v>32</v>
      </c>
      <c r="C39" s="49" t="s">
        <v>17</v>
      </c>
      <c r="D39" s="17">
        <f t="shared" ref="D39:G39" si="93">D158</f>
        <v>0</v>
      </c>
      <c r="E39" s="17">
        <f t="shared" si="93"/>
        <v>0</v>
      </c>
      <c r="F39" s="17">
        <f t="shared" si="93"/>
        <v>0</v>
      </c>
      <c r="G39" s="17">
        <f t="shared" si="93"/>
        <v>0</v>
      </c>
      <c r="H39" s="17">
        <f t="shared" ref="H39:I41" si="94">H158</f>
        <v>0</v>
      </c>
      <c r="I39" s="17">
        <f t="shared" si="94"/>
        <v>0</v>
      </c>
      <c r="J39" s="17">
        <f t="shared" ref="J39:K39" si="95">J158</f>
        <v>0</v>
      </c>
      <c r="K39" s="17">
        <f t="shared" si="95"/>
        <v>0</v>
      </c>
      <c r="L39" s="17">
        <f t="shared" ref="L39:Q39" si="96">L158</f>
        <v>0</v>
      </c>
      <c r="M39" s="17">
        <f t="shared" si="96"/>
        <v>0</v>
      </c>
      <c r="N39" s="17">
        <f t="shared" si="96"/>
        <v>0</v>
      </c>
      <c r="O39" s="17">
        <f t="shared" si="96"/>
        <v>0</v>
      </c>
      <c r="P39" s="17">
        <f t="shared" si="96"/>
        <v>0</v>
      </c>
      <c r="Q39" s="17">
        <f t="shared" si="96"/>
        <v>0</v>
      </c>
      <c r="R39" s="17">
        <f t="shared" ref="R39:S39" si="97">R158</f>
        <v>0</v>
      </c>
      <c r="S39" s="17">
        <f t="shared" si="97"/>
        <v>0</v>
      </c>
      <c r="T39" s="19">
        <f t="shared" si="10"/>
        <v>0</v>
      </c>
      <c r="U39" s="47" t="str">
        <f t="shared" si="11"/>
        <v>-</v>
      </c>
      <c r="V39" s="50"/>
      <c r="W39" s="12"/>
      <c r="X39" s="12"/>
      <c r="Z39" s="12"/>
    </row>
    <row r="40" spans="1:26" x14ac:dyDescent="0.25">
      <c r="A40" s="44" t="s">
        <v>57</v>
      </c>
      <c r="B40" s="45" t="s">
        <v>34</v>
      </c>
      <c r="C40" s="49" t="s">
        <v>17</v>
      </c>
      <c r="D40" s="17">
        <f t="shared" ref="D40:G40" si="98">D159</f>
        <v>0</v>
      </c>
      <c r="E40" s="17">
        <f t="shared" si="98"/>
        <v>0</v>
      </c>
      <c r="F40" s="17">
        <f t="shared" si="98"/>
        <v>0</v>
      </c>
      <c r="G40" s="17">
        <f t="shared" si="98"/>
        <v>0</v>
      </c>
      <c r="H40" s="17">
        <f t="shared" si="94"/>
        <v>0</v>
      </c>
      <c r="I40" s="17">
        <f t="shared" si="94"/>
        <v>0</v>
      </c>
      <c r="J40" s="17">
        <f t="shared" ref="J40:K40" si="99">J159</f>
        <v>0</v>
      </c>
      <c r="K40" s="17">
        <f t="shared" si="99"/>
        <v>0</v>
      </c>
      <c r="L40" s="17">
        <f t="shared" ref="L40:Q40" si="100">L159</f>
        <v>0</v>
      </c>
      <c r="M40" s="17">
        <f t="shared" si="100"/>
        <v>0</v>
      </c>
      <c r="N40" s="17">
        <f t="shared" si="100"/>
        <v>0</v>
      </c>
      <c r="O40" s="17">
        <f t="shared" si="100"/>
        <v>0</v>
      </c>
      <c r="P40" s="17">
        <f t="shared" si="100"/>
        <v>0</v>
      </c>
      <c r="Q40" s="17">
        <f t="shared" si="100"/>
        <v>0</v>
      </c>
      <c r="R40" s="17">
        <f t="shared" ref="R40:S40" si="101">R159</f>
        <v>0</v>
      </c>
      <c r="S40" s="17">
        <f t="shared" si="101"/>
        <v>0</v>
      </c>
      <c r="T40" s="19">
        <f t="shared" si="10"/>
        <v>0</v>
      </c>
      <c r="U40" s="47" t="str">
        <f t="shared" si="11"/>
        <v>-</v>
      </c>
      <c r="V40" s="52"/>
      <c r="W40" s="12"/>
      <c r="X40" s="12"/>
      <c r="Z40" s="12"/>
    </row>
    <row r="41" spans="1:26" x14ac:dyDescent="0.25">
      <c r="A41" s="44" t="s">
        <v>58</v>
      </c>
      <c r="B41" s="45" t="s">
        <v>59</v>
      </c>
      <c r="C41" s="49" t="s">
        <v>17</v>
      </c>
      <c r="D41" s="17">
        <f t="shared" ref="D41:G41" si="102">D160</f>
        <v>3.6779999999999999</v>
      </c>
      <c r="E41" s="17">
        <f t="shared" si="102"/>
        <v>0</v>
      </c>
      <c r="F41" s="17">
        <f t="shared" si="102"/>
        <v>0</v>
      </c>
      <c r="G41" s="17">
        <f t="shared" si="102"/>
        <v>3.6779999999999999</v>
      </c>
      <c r="H41" s="17">
        <f t="shared" si="94"/>
        <v>0</v>
      </c>
      <c r="I41" s="17">
        <f t="shared" si="94"/>
        <v>0</v>
      </c>
      <c r="J41" s="17">
        <f t="shared" ref="J41:K41" si="103">J160</f>
        <v>0</v>
      </c>
      <c r="K41" s="17">
        <f t="shared" si="103"/>
        <v>0</v>
      </c>
      <c r="L41" s="17">
        <f t="shared" ref="L41:Q41" si="104">L160</f>
        <v>0</v>
      </c>
      <c r="M41" s="17">
        <f t="shared" si="104"/>
        <v>0</v>
      </c>
      <c r="N41" s="17">
        <f t="shared" si="104"/>
        <v>0</v>
      </c>
      <c r="O41" s="17">
        <f t="shared" si="104"/>
        <v>0</v>
      </c>
      <c r="P41" s="17">
        <f t="shared" si="104"/>
        <v>0</v>
      </c>
      <c r="Q41" s="17">
        <f t="shared" si="104"/>
        <v>0</v>
      </c>
      <c r="R41" s="17">
        <f t="shared" ref="R41:S41" si="105">R160</f>
        <v>0</v>
      </c>
      <c r="S41" s="17">
        <f t="shared" si="105"/>
        <v>0</v>
      </c>
      <c r="T41" s="19">
        <f t="shared" si="10"/>
        <v>0</v>
      </c>
      <c r="U41" s="47" t="str">
        <f t="shared" si="11"/>
        <v>-</v>
      </c>
      <c r="V41" s="52"/>
      <c r="W41" s="12"/>
      <c r="X41" s="12"/>
      <c r="Z41" s="12"/>
    </row>
    <row r="42" spans="1:26" x14ac:dyDescent="0.25">
      <c r="A42" s="53" t="s">
        <v>15</v>
      </c>
      <c r="B42" s="54" t="s">
        <v>60</v>
      </c>
      <c r="C42" s="49" t="s">
        <v>17</v>
      </c>
      <c r="D42" s="17">
        <f t="shared" ref="D42:G42" si="106">SUM(D43,D89,D137,D160)</f>
        <v>21650.036744718447</v>
      </c>
      <c r="E42" s="17">
        <f t="shared" si="106"/>
        <v>876.25282194717533</v>
      </c>
      <c r="F42" s="17">
        <f t="shared" si="106"/>
        <v>0</v>
      </c>
      <c r="G42" s="17">
        <f t="shared" si="106"/>
        <v>20744.437387212936</v>
      </c>
      <c r="H42" s="17">
        <f t="shared" ref="H42:I42" si="107">SUM(H43,H89,H137,H160)</f>
        <v>0</v>
      </c>
      <c r="I42" s="17">
        <f t="shared" si="107"/>
        <v>23.066093180000003</v>
      </c>
      <c r="J42" s="17">
        <f t="shared" ref="J42:K42" si="108">SUM(J43,J89,J137,J160)</f>
        <v>0</v>
      </c>
      <c r="K42" s="17">
        <f t="shared" si="108"/>
        <v>23.066093180000003</v>
      </c>
      <c r="L42" s="17">
        <f t="shared" ref="L42:Q42" si="109">SUM(L43,L89,L137,L160)</f>
        <v>0</v>
      </c>
      <c r="M42" s="17">
        <f t="shared" si="109"/>
        <v>0</v>
      </c>
      <c r="N42" s="17">
        <f t="shared" si="109"/>
        <v>0</v>
      </c>
      <c r="O42" s="17">
        <f t="shared" si="109"/>
        <v>0</v>
      </c>
      <c r="P42" s="17">
        <f t="shared" si="109"/>
        <v>0</v>
      </c>
      <c r="Q42" s="17">
        <f t="shared" si="109"/>
        <v>0</v>
      </c>
      <c r="R42" s="17">
        <f t="shared" ref="R42:S42" si="110">SUM(R43,R89,R137,R160)</f>
        <v>0</v>
      </c>
      <c r="S42" s="17">
        <f t="shared" si="110"/>
        <v>20704.139853179611</v>
      </c>
      <c r="T42" s="19">
        <f t="shared" si="10"/>
        <v>23.066093180000003</v>
      </c>
      <c r="U42" s="47" t="str">
        <f t="shared" si="11"/>
        <v>-</v>
      </c>
      <c r="V42" s="52"/>
      <c r="W42" s="12"/>
      <c r="X42" s="12"/>
      <c r="Z42" s="12"/>
    </row>
    <row r="43" spans="1:26" ht="63" x14ac:dyDescent="0.25">
      <c r="A43" s="53" t="s">
        <v>61</v>
      </c>
      <c r="B43" s="45" t="s">
        <v>22</v>
      </c>
      <c r="C43" s="49" t="s">
        <v>17</v>
      </c>
      <c r="D43" s="17">
        <f t="shared" ref="D43:G43" si="111">SUM(D44,D64,D79,D84,D85,D86)</f>
        <v>21185.151886605116</v>
      </c>
      <c r="E43" s="17">
        <f t="shared" si="111"/>
        <v>772.69609164717531</v>
      </c>
      <c r="F43" s="17">
        <f t="shared" si="111"/>
        <v>0</v>
      </c>
      <c r="G43" s="17">
        <f t="shared" si="111"/>
        <v>20383.109259399607</v>
      </c>
      <c r="H43" s="17">
        <f t="shared" ref="H43:I43" si="112">SUM(H44,H64,H79,H84,H85,H86)</f>
        <v>0</v>
      </c>
      <c r="I43" s="17">
        <f t="shared" si="112"/>
        <v>11.046485950000001</v>
      </c>
      <c r="J43" s="17">
        <f t="shared" ref="J43:K43" si="113">SUM(J44,J64,J79,J84,J85,J86)</f>
        <v>0</v>
      </c>
      <c r="K43" s="17">
        <f t="shared" si="113"/>
        <v>11.046485950000001</v>
      </c>
      <c r="L43" s="17">
        <f t="shared" ref="L43:Q43" si="114">SUM(L44,L64,L79,L84,L85,L86)</f>
        <v>0</v>
      </c>
      <c r="M43" s="17">
        <f t="shared" si="114"/>
        <v>0</v>
      </c>
      <c r="N43" s="17">
        <f t="shared" si="114"/>
        <v>0</v>
      </c>
      <c r="O43" s="17">
        <f t="shared" si="114"/>
        <v>0</v>
      </c>
      <c r="P43" s="17">
        <f t="shared" si="114"/>
        <v>0</v>
      </c>
      <c r="Q43" s="17">
        <f t="shared" si="114"/>
        <v>0</v>
      </c>
      <c r="R43" s="17">
        <f t="shared" ref="R43:S43" si="115">SUM(R44,R64,R79,R84,R85,R86)</f>
        <v>0</v>
      </c>
      <c r="S43" s="17">
        <f t="shared" si="115"/>
        <v>20365.48578592961</v>
      </c>
      <c r="T43" s="19">
        <f t="shared" si="10"/>
        <v>11.046485950000001</v>
      </c>
      <c r="U43" s="47" t="str">
        <f t="shared" si="11"/>
        <v>-</v>
      </c>
      <c r="V43" s="52"/>
      <c r="W43" s="12"/>
      <c r="X43" s="12"/>
      <c r="Z43" s="12"/>
    </row>
    <row r="44" spans="1:26" ht="31.5" x14ac:dyDescent="0.25">
      <c r="A44" s="53" t="s">
        <v>62</v>
      </c>
      <c r="B44" s="45" t="s">
        <v>63</v>
      </c>
      <c r="C44" s="49" t="s">
        <v>17</v>
      </c>
      <c r="D44" s="17">
        <f t="shared" ref="D44:E44" si="116">SUM(D45,D49,D52,D61)</f>
        <v>29.442166666666669</v>
      </c>
      <c r="E44" s="17">
        <f t="shared" si="116"/>
        <v>0</v>
      </c>
      <c r="F44" s="17">
        <f t="shared" ref="F44:H44" si="117">SUM(F45,F49,F52,F61)</f>
        <v>0</v>
      </c>
      <c r="G44" s="17">
        <f t="shared" ref="G44:I44" si="118">SUM(G45,G49,G52,G61)</f>
        <v>29.442166666666669</v>
      </c>
      <c r="H44" s="17">
        <f t="shared" si="117"/>
        <v>0</v>
      </c>
      <c r="I44" s="17">
        <f t="shared" si="118"/>
        <v>0</v>
      </c>
      <c r="J44" s="17">
        <f t="shared" ref="J44:K44" si="119">SUM(J45,J49,J52,J61)</f>
        <v>0</v>
      </c>
      <c r="K44" s="17">
        <f t="shared" si="119"/>
        <v>0</v>
      </c>
      <c r="L44" s="17">
        <f t="shared" ref="L44:Q44" si="120">SUM(L45,L49,L52,L61)</f>
        <v>0</v>
      </c>
      <c r="M44" s="17">
        <f t="shared" si="120"/>
        <v>0</v>
      </c>
      <c r="N44" s="17">
        <f t="shared" si="120"/>
        <v>0</v>
      </c>
      <c r="O44" s="17">
        <f t="shared" si="120"/>
        <v>0</v>
      </c>
      <c r="P44" s="17">
        <f t="shared" si="120"/>
        <v>0</v>
      </c>
      <c r="Q44" s="17">
        <f t="shared" si="120"/>
        <v>0</v>
      </c>
      <c r="R44" s="17">
        <f t="shared" ref="R44:S44" si="121">SUM(R45,R49,R52,R61)</f>
        <v>0</v>
      </c>
      <c r="S44" s="17">
        <f t="shared" si="121"/>
        <v>29.442166666666669</v>
      </c>
      <c r="T44" s="19">
        <f t="shared" si="10"/>
        <v>0</v>
      </c>
      <c r="U44" s="47" t="str">
        <f t="shared" si="11"/>
        <v>-</v>
      </c>
      <c r="V44" s="52"/>
      <c r="W44" s="12"/>
      <c r="X44" s="12"/>
      <c r="Z44" s="12"/>
    </row>
    <row r="45" spans="1:26" ht="47.25" x14ac:dyDescent="0.25">
      <c r="A45" s="53" t="s">
        <v>64</v>
      </c>
      <c r="B45" s="45" t="s">
        <v>65</v>
      </c>
      <c r="C45" s="49" t="s">
        <v>17</v>
      </c>
      <c r="D45" s="17">
        <f t="shared" ref="D45:F45" si="122">SUM(D46,D47:D48)</f>
        <v>29.442166666666669</v>
      </c>
      <c r="E45" s="17">
        <f t="shared" si="122"/>
        <v>0</v>
      </c>
      <c r="F45" s="17">
        <f t="shared" si="122"/>
        <v>0</v>
      </c>
      <c r="G45" s="17">
        <f>SUM(G46,G47:G48)</f>
        <v>29.442166666666669</v>
      </c>
      <c r="H45" s="17">
        <f>SUM(H46,H47:H48)</f>
        <v>0</v>
      </c>
      <c r="I45" s="17">
        <f>SUM(I46,I47:I48)</f>
        <v>0</v>
      </c>
      <c r="J45" s="17">
        <f>SUM(J46,J47:J48)</f>
        <v>0</v>
      </c>
      <c r="K45" s="17">
        <f t="shared" ref="K45:R45" si="123">SUM(K46,K47:K48)</f>
        <v>0</v>
      </c>
      <c r="L45" s="17">
        <f t="shared" si="123"/>
        <v>0</v>
      </c>
      <c r="M45" s="17">
        <f t="shared" si="123"/>
        <v>0</v>
      </c>
      <c r="N45" s="17">
        <f t="shared" si="123"/>
        <v>0</v>
      </c>
      <c r="O45" s="17">
        <f t="shared" si="123"/>
        <v>0</v>
      </c>
      <c r="P45" s="17">
        <f t="shared" si="123"/>
        <v>0</v>
      </c>
      <c r="Q45" s="17">
        <f t="shared" si="123"/>
        <v>0</v>
      </c>
      <c r="R45" s="17">
        <f t="shared" si="123"/>
        <v>0</v>
      </c>
      <c r="S45" s="17">
        <f t="shared" ref="S45" si="124">SUM(S46,S47:S48)</f>
        <v>29.442166666666669</v>
      </c>
      <c r="T45" s="19">
        <f t="shared" si="10"/>
        <v>0</v>
      </c>
      <c r="U45" s="47" t="str">
        <f t="shared" si="11"/>
        <v>-</v>
      </c>
      <c r="V45" s="50"/>
      <c r="W45" s="12"/>
      <c r="X45" s="12"/>
      <c r="Z45" s="12"/>
    </row>
    <row r="46" spans="1:26" ht="63" x14ac:dyDescent="0.25">
      <c r="A46" s="53" t="s">
        <v>66</v>
      </c>
      <c r="B46" s="45" t="s">
        <v>67</v>
      </c>
      <c r="C46" s="46" t="s">
        <v>289</v>
      </c>
      <c r="D46" s="18">
        <v>27.342166666666667</v>
      </c>
      <c r="E46" s="18">
        <v>0</v>
      </c>
      <c r="F46" s="18">
        <v>0</v>
      </c>
      <c r="G46" s="18">
        <f>D46-E46</f>
        <v>27.342166666666667</v>
      </c>
      <c r="H46" s="18">
        <f>SUM(J46,L46,N46,P46)</f>
        <v>0</v>
      </c>
      <c r="I46" s="18">
        <f>SUM(K46,M46,O46,Q46)</f>
        <v>0</v>
      </c>
      <c r="J46" s="18">
        <v>0</v>
      </c>
      <c r="K46" s="18">
        <v>0</v>
      </c>
      <c r="L46" s="18">
        <v>0</v>
      </c>
      <c r="M46" s="18">
        <v>0</v>
      </c>
      <c r="N46" s="18">
        <v>0</v>
      </c>
      <c r="O46" s="18">
        <v>0</v>
      </c>
      <c r="P46" s="18">
        <v>0</v>
      </c>
      <c r="Q46" s="18">
        <v>0</v>
      </c>
      <c r="R46" s="18">
        <v>0</v>
      </c>
      <c r="S46" s="19">
        <f t="shared" ref="S46:S47" si="125">G46-I46</f>
        <v>27.342166666666667</v>
      </c>
      <c r="T46" s="19">
        <f t="shared" si="10"/>
        <v>0</v>
      </c>
      <c r="U46" s="47" t="str">
        <f t="shared" si="11"/>
        <v>-</v>
      </c>
      <c r="V46" s="18"/>
      <c r="W46" s="12"/>
      <c r="X46" s="12"/>
      <c r="Z46" s="12"/>
    </row>
    <row r="47" spans="1:26" ht="63" customHeight="1" x14ac:dyDescent="0.25">
      <c r="A47" s="53" t="s">
        <v>68</v>
      </c>
      <c r="B47" s="45" t="s">
        <v>69</v>
      </c>
      <c r="C47" s="46" t="s">
        <v>290</v>
      </c>
      <c r="D47" s="18">
        <v>2.1</v>
      </c>
      <c r="E47" s="18">
        <v>0</v>
      </c>
      <c r="F47" s="18">
        <v>0</v>
      </c>
      <c r="G47" s="18">
        <f>D47-E47</f>
        <v>2.1</v>
      </c>
      <c r="H47" s="18">
        <v>0</v>
      </c>
      <c r="I47" s="18">
        <v>0</v>
      </c>
      <c r="J47" s="18">
        <v>0</v>
      </c>
      <c r="K47" s="18">
        <v>0</v>
      </c>
      <c r="L47" s="18">
        <v>0</v>
      </c>
      <c r="M47" s="18">
        <v>0</v>
      </c>
      <c r="N47" s="18">
        <v>0</v>
      </c>
      <c r="O47" s="18">
        <v>0</v>
      </c>
      <c r="P47" s="18">
        <v>0</v>
      </c>
      <c r="Q47" s="18">
        <v>0</v>
      </c>
      <c r="R47" s="18">
        <v>0</v>
      </c>
      <c r="S47" s="19">
        <f t="shared" si="125"/>
        <v>2.1</v>
      </c>
      <c r="T47" s="19">
        <f t="shared" si="10"/>
        <v>0</v>
      </c>
      <c r="U47" s="47" t="str">
        <f t="shared" si="11"/>
        <v>-</v>
      </c>
      <c r="V47" s="55"/>
      <c r="W47" s="12"/>
      <c r="X47" s="12"/>
      <c r="Z47" s="12"/>
    </row>
    <row r="48" spans="1:26" ht="63" x14ac:dyDescent="0.25">
      <c r="A48" s="53" t="s">
        <v>70</v>
      </c>
      <c r="B48" s="45" t="s">
        <v>71</v>
      </c>
      <c r="C48" s="49" t="s">
        <v>17</v>
      </c>
      <c r="D48" s="18">
        <v>0</v>
      </c>
      <c r="E48" s="18">
        <v>0</v>
      </c>
      <c r="F48" s="18">
        <v>0</v>
      </c>
      <c r="G48" s="18">
        <v>0</v>
      </c>
      <c r="H48" s="18">
        <v>0</v>
      </c>
      <c r="I48" s="18">
        <v>0</v>
      </c>
      <c r="J48" s="18">
        <v>0</v>
      </c>
      <c r="K48" s="18">
        <v>0</v>
      </c>
      <c r="L48" s="18">
        <v>0</v>
      </c>
      <c r="M48" s="18">
        <v>0</v>
      </c>
      <c r="N48" s="18">
        <v>0</v>
      </c>
      <c r="O48" s="18">
        <v>0</v>
      </c>
      <c r="P48" s="18">
        <v>0</v>
      </c>
      <c r="Q48" s="18">
        <v>0</v>
      </c>
      <c r="R48" s="18">
        <v>0</v>
      </c>
      <c r="S48" s="18">
        <v>0</v>
      </c>
      <c r="T48" s="19">
        <f t="shared" si="10"/>
        <v>0</v>
      </c>
      <c r="U48" s="47" t="str">
        <f t="shared" si="11"/>
        <v>-</v>
      </c>
      <c r="V48" s="18"/>
      <c r="W48" s="12"/>
      <c r="X48" s="12"/>
      <c r="Z48" s="12"/>
    </row>
    <row r="49" spans="1:26" ht="47.25" x14ac:dyDescent="0.25">
      <c r="A49" s="53" t="s">
        <v>72</v>
      </c>
      <c r="B49" s="45" t="s">
        <v>73</v>
      </c>
      <c r="C49" s="49" t="s">
        <v>17</v>
      </c>
      <c r="D49" s="18">
        <f t="shared" ref="D49:E49" si="126">SUM(D50:D51)</f>
        <v>0</v>
      </c>
      <c r="E49" s="18">
        <f t="shared" si="126"/>
        <v>0</v>
      </c>
      <c r="F49" s="18">
        <f t="shared" ref="F49:P49" si="127">SUM(F50:F51)</f>
        <v>0</v>
      </c>
      <c r="G49" s="18">
        <f t="shared" ref="G49" si="128">SUM(G50:G51)</f>
        <v>0</v>
      </c>
      <c r="H49" s="18">
        <f t="shared" ref="H49" si="129">SUM(H50:H51)</f>
        <v>0</v>
      </c>
      <c r="I49" s="18">
        <f t="shared" si="127"/>
        <v>0</v>
      </c>
      <c r="J49" s="18">
        <f t="shared" si="127"/>
        <v>0</v>
      </c>
      <c r="K49" s="18">
        <f t="shared" ref="K49:M49" si="130">SUM(K50:K51)</f>
        <v>0</v>
      </c>
      <c r="L49" s="18">
        <f t="shared" si="127"/>
        <v>0</v>
      </c>
      <c r="M49" s="18">
        <f t="shared" si="130"/>
        <v>0</v>
      </c>
      <c r="N49" s="18">
        <f t="shared" si="127"/>
        <v>0</v>
      </c>
      <c r="O49" s="18">
        <f t="shared" ref="O49:Q49" si="131">SUM(O50:O51)</f>
        <v>0</v>
      </c>
      <c r="P49" s="18">
        <f t="shared" si="127"/>
        <v>0</v>
      </c>
      <c r="Q49" s="18">
        <f t="shared" si="131"/>
        <v>0</v>
      </c>
      <c r="R49" s="18">
        <f t="shared" ref="R49:S49" si="132">SUM(R50:R51)</f>
        <v>0</v>
      </c>
      <c r="S49" s="18">
        <f t="shared" si="132"/>
        <v>0</v>
      </c>
      <c r="T49" s="19">
        <f t="shared" si="10"/>
        <v>0</v>
      </c>
      <c r="U49" s="47" t="str">
        <f t="shared" si="11"/>
        <v>-</v>
      </c>
      <c r="V49" s="18"/>
      <c r="W49" s="12"/>
      <c r="X49" s="12"/>
      <c r="Z49" s="12"/>
    </row>
    <row r="50" spans="1:26" ht="78.75" x14ac:dyDescent="0.25">
      <c r="A50" s="53" t="s">
        <v>74</v>
      </c>
      <c r="B50" s="45" t="s">
        <v>75</v>
      </c>
      <c r="C50" s="49" t="s">
        <v>17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8">
        <v>0</v>
      </c>
      <c r="J50" s="18">
        <v>0</v>
      </c>
      <c r="K50" s="18">
        <v>0</v>
      </c>
      <c r="L50" s="18">
        <v>0</v>
      </c>
      <c r="M50" s="18">
        <v>0</v>
      </c>
      <c r="N50" s="18">
        <v>0</v>
      </c>
      <c r="O50" s="18">
        <v>0</v>
      </c>
      <c r="P50" s="18">
        <v>0</v>
      </c>
      <c r="Q50" s="18">
        <v>0</v>
      </c>
      <c r="R50" s="18">
        <v>0</v>
      </c>
      <c r="S50" s="18">
        <v>0</v>
      </c>
      <c r="T50" s="19">
        <f t="shared" si="10"/>
        <v>0</v>
      </c>
      <c r="U50" s="47" t="str">
        <f t="shared" si="11"/>
        <v>-</v>
      </c>
      <c r="V50" s="18"/>
      <c r="W50" s="12"/>
      <c r="X50" s="12"/>
      <c r="Z50" s="12"/>
    </row>
    <row r="51" spans="1:26" ht="71.25" customHeight="1" x14ac:dyDescent="0.25">
      <c r="A51" s="53" t="s">
        <v>76</v>
      </c>
      <c r="B51" s="45" t="s">
        <v>77</v>
      </c>
      <c r="C51" s="49" t="s">
        <v>17</v>
      </c>
      <c r="D51" s="18">
        <v>0</v>
      </c>
      <c r="E51" s="18">
        <v>0</v>
      </c>
      <c r="F51" s="18">
        <v>0</v>
      </c>
      <c r="G51" s="18">
        <v>0</v>
      </c>
      <c r="H51" s="18">
        <v>0</v>
      </c>
      <c r="I51" s="18">
        <v>0</v>
      </c>
      <c r="J51" s="18">
        <v>0</v>
      </c>
      <c r="K51" s="18">
        <v>0</v>
      </c>
      <c r="L51" s="18">
        <v>0</v>
      </c>
      <c r="M51" s="18">
        <v>0</v>
      </c>
      <c r="N51" s="18">
        <v>0</v>
      </c>
      <c r="O51" s="18">
        <v>0</v>
      </c>
      <c r="P51" s="18">
        <v>0</v>
      </c>
      <c r="Q51" s="18">
        <v>0</v>
      </c>
      <c r="R51" s="18">
        <v>0</v>
      </c>
      <c r="S51" s="18">
        <v>0</v>
      </c>
      <c r="T51" s="19">
        <f t="shared" si="10"/>
        <v>0</v>
      </c>
      <c r="U51" s="47" t="str">
        <f t="shared" si="11"/>
        <v>-</v>
      </c>
      <c r="V51" s="18"/>
      <c r="W51" s="12"/>
      <c r="X51" s="12"/>
      <c r="Z51" s="12"/>
    </row>
    <row r="52" spans="1:26" ht="66.75" customHeight="1" x14ac:dyDescent="0.25">
      <c r="A52" s="53" t="s">
        <v>78</v>
      </c>
      <c r="B52" s="45" t="s">
        <v>79</v>
      </c>
      <c r="C52" s="49" t="s">
        <v>17</v>
      </c>
      <c r="D52" s="18">
        <f t="shared" ref="D52:E52" si="133">SUM(D53,D59)</f>
        <v>0</v>
      </c>
      <c r="E52" s="18">
        <f t="shared" si="133"/>
        <v>0</v>
      </c>
      <c r="F52" s="18">
        <f t="shared" ref="F52:R52" si="134">SUM(F53,F59)</f>
        <v>0</v>
      </c>
      <c r="G52" s="18">
        <f t="shared" ref="G52" si="135">SUM(G53,G59)</f>
        <v>0</v>
      </c>
      <c r="H52" s="18">
        <f t="shared" ref="H52" si="136">SUM(H53,H59)</f>
        <v>0</v>
      </c>
      <c r="I52" s="18">
        <f t="shared" si="134"/>
        <v>0</v>
      </c>
      <c r="J52" s="18">
        <f t="shared" si="134"/>
        <v>0</v>
      </c>
      <c r="K52" s="18">
        <f t="shared" si="134"/>
        <v>0</v>
      </c>
      <c r="L52" s="18">
        <f t="shared" si="134"/>
        <v>0</v>
      </c>
      <c r="M52" s="18">
        <f t="shared" ref="M52:O52" si="137">SUM(M53,M59)</f>
        <v>0</v>
      </c>
      <c r="N52" s="18">
        <f t="shared" si="134"/>
        <v>0</v>
      </c>
      <c r="O52" s="18">
        <f t="shared" si="137"/>
        <v>0</v>
      </c>
      <c r="P52" s="18">
        <f t="shared" si="134"/>
        <v>0</v>
      </c>
      <c r="Q52" s="18">
        <f t="shared" si="134"/>
        <v>0</v>
      </c>
      <c r="R52" s="18">
        <f t="shared" si="134"/>
        <v>0</v>
      </c>
      <c r="S52" s="18">
        <f t="shared" ref="S52" si="138">SUM(S53,S59)</f>
        <v>0</v>
      </c>
      <c r="T52" s="19">
        <f t="shared" si="10"/>
        <v>0</v>
      </c>
      <c r="U52" s="47" t="str">
        <f t="shared" si="11"/>
        <v>-</v>
      </c>
      <c r="V52" s="18"/>
      <c r="W52" s="12"/>
      <c r="X52" s="12"/>
      <c r="Z52" s="12"/>
    </row>
    <row r="53" spans="1:26" ht="58.5" customHeight="1" x14ac:dyDescent="0.25">
      <c r="A53" s="53" t="s">
        <v>80</v>
      </c>
      <c r="B53" s="54" t="s">
        <v>81</v>
      </c>
      <c r="C53" s="49" t="s">
        <v>17</v>
      </c>
      <c r="D53" s="18">
        <f t="shared" ref="D53:S53" si="139">D54</f>
        <v>0</v>
      </c>
      <c r="E53" s="18">
        <f t="shared" si="139"/>
        <v>0</v>
      </c>
      <c r="F53" s="18">
        <f t="shared" si="139"/>
        <v>0</v>
      </c>
      <c r="G53" s="18">
        <f t="shared" si="139"/>
        <v>0</v>
      </c>
      <c r="H53" s="18">
        <f t="shared" si="139"/>
        <v>0</v>
      </c>
      <c r="I53" s="18">
        <f t="shared" si="139"/>
        <v>0</v>
      </c>
      <c r="J53" s="18">
        <f t="shared" si="139"/>
        <v>0</v>
      </c>
      <c r="K53" s="18">
        <f t="shared" si="139"/>
        <v>0</v>
      </c>
      <c r="L53" s="18">
        <f t="shared" si="139"/>
        <v>0</v>
      </c>
      <c r="M53" s="18">
        <f t="shared" si="139"/>
        <v>0</v>
      </c>
      <c r="N53" s="18">
        <f t="shared" si="139"/>
        <v>0</v>
      </c>
      <c r="O53" s="18">
        <f t="shared" si="139"/>
        <v>0</v>
      </c>
      <c r="P53" s="18">
        <f t="shared" si="139"/>
        <v>0</v>
      </c>
      <c r="Q53" s="18">
        <f t="shared" si="139"/>
        <v>0</v>
      </c>
      <c r="R53" s="18">
        <f t="shared" si="139"/>
        <v>0</v>
      </c>
      <c r="S53" s="18">
        <f t="shared" si="139"/>
        <v>0</v>
      </c>
      <c r="T53" s="19">
        <f t="shared" si="10"/>
        <v>0</v>
      </c>
      <c r="U53" s="47" t="str">
        <f t="shared" si="11"/>
        <v>-</v>
      </c>
      <c r="V53" s="18"/>
      <c r="W53" s="12"/>
      <c r="X53" s="12"/>
      <c r="Z53" s="12"/>
    </row>
    <row r="54" spans="1:26" ht="95.25" customHeight="1" x14ac:dyDescent="0.25">
      <c r="A54" s="53" t="s">
        <v>80</v>
      </c>
      <c r="B54" s="45" t="s">
        <v>82</v>
      </c>
      <c r="C54" s="49" t="s">
        <v>17</v>
      </c>
      <c r="D54" s="18">
        <v>0</v>
      </c>
      <c r="E54" s="18">
        <v>0</v>
      </c>
      <c r="F54" s="18">
        <v>0</v>
      </c>
      <c r="G54" s="18">
        <v>0</v>
      </c>
      <c r="H54" s="18">
        <v>0</v>
      </c>
      <c r="I54" s="18">
        <v>0</v>
      </c>
      <c r="J54" s="18">
        <v>0</v>
      </c>
      <c r="K54" s="18">
        <v>0</v>
      </c>
      <c r="L54" s="18">
        <v>0</v>
      </c>
      <c r="M54" s="18">
        <v>0</v>
      </c>
      <c r="N54" s="18">
        <v>0</v>
      </c>
      <c r="O54" s="18">
        <v>0</v>
      </c>
      <c r="P54" s="18">
        <v>0</v>
      </c>
      <c r="Q54" s="18">
        <v>0</v>
      </c>
      <c r="R54" s="18">
        <v>0</v>
      </c>
      <c r="S54" s="18">
        <v>0</v>
      </c>
      <c r="T54" s="19">
        <f t="shared" si="10"/>
        <v>0</v>
      </c>
      <c r="U54" s="47" t="str">
        <f t="shared" si="11"/>
        <v>-</v>
      </c>
      <c r="V54" s="18"/>
      <c r="W54" s="12"/>
      <c r="X54" s="12"/>
      <c r="Z54" s="12"/>
    </row>
    <row r="55" spans="1:26" ht="154.5" customHeight="1" x14ac:dyDescent="0.25">
      <c r="A55" s="53" t="s">
        <v>80</v>
      </c>
      <c r="B55" s="45" t="s">
        <v>83</v>
      </c>
      <c r="C55" s="49" t="s">
        <v>17</v>
      </c>
      <c r="D55" s="18">
        <v>0</v>
      </c>
      <c r="E55" s="18">
        <v>0</v>
      </c>
      <c r="F55" s="18">
        <v>0</v>
      </c>
      <c r="G55" s="18">
        <v>0</v>
      </c>
      <c r="H55" s="18">
        <v>0</v>
      </c>
      <c r="I55" s="18">
        <v>0</v>
      </c>
      <c r="J55" s="18">
        <v>0</v>
      </c>
      <c r="K55" s="18">
        <v>0</v>
      </c>
      <c r="L55" s="18">
        <v>0</v>
      </c>
      <c r="M55" s="18">
        <v>0</v>
      </c>
      <c r="N55" s="18">
        <v>0</v>
      </c>
      <c r="O55" s="18">
        <v>0</v>
      </c>
      <c r="P55" s="18">
        <v>0</v>
      </c>
      <c r="Q55" s="18">
        <v>0</v>
      </c>
      <c r="R55" s="18">
        <v>0</v>
      </c>
      <c r="S55" s="18">
        <v>0</v>
      </c>
      <c r="T55" s="19">
        <f t="shared" si="10"/>
        <v>0</v>
      </c>
      <c r="U55" s="47" t="str">
        <f t="shared" si="11"/>
        <v>-</v>
      </c>
      <c r="V55" s="18"/>
      <c r="W55" s="12"/>
      <c r="X55" s="12"/>
      <c r="Z55" s="12"/>
    </row>
    <row r="56" spans="1:26" ht="117" customHeight="1" x14ac:dyDescent="0.25">
      <c r="A56" s="53" t="s">
        <v>80</v>
      </c>
      <c r="B56" s="45" t="s">
        <v>84</v>
      </c>
      <c r="C56" s="49" t="s">
        <v>17</v>
      </c>
      <c r="D56" s="18">
        <v>0</v>
      </c>
      <c r="E56" s="18">
        <v>0</v>
      </c>
      <c r="F56" s="18">
        <v>0</v>
      </c>
      <c r="G56" s="18">
        <v>0</v>
      </c>
      <c r="H56" s="18">
        <v>0</v>
      </c>
      <c r="I56" s="18">
        <v>0</v>
      </c>
      <c r="J56" s="18">
        <v>0</v>
      </c>
      <c r="K56" s="18">
        <v>0</v>
      </c>
      <c r="L56" s="18">
        <v>0</v>
      </c>
      <c r="M56" s="18">
        <v>0</v>
      </c>
      <c r="N56" s="18">
        <v>0</v>
      </c>
      <c r="O56" s="18">
        <v>0</v>
      </c>
      <c r="P56" s="18">
        <v>0</v>
      </c>
      <c r="Q56" s="18">
        <v>0</v>
      </c>
      <c r="R56" s="18">
        <v>0</v>
      </c>
      <c r="S56" s="18">
        <v>0</v>
      </c>
      <c r="T56" s="19">
        <f t="shared" si="10"/>
        <v>0</v>
      </c>
      <c r="U56" s="47" t="str">
        <f t="shared" si="11"/>
        <v>-</v>
      </c>
      <c r="V56" s="18"/>
      <c r="W56" s="12"/>
      <c r="X56" s="12"/>
      <c r="Z56" s="12"/>
    </row>
    <row r="57" spans="1:26" ht="58.5" customHeight="1" x14ac:dyDescent="0.25">
      <c r="A57" s="53" t="s">
        <v>85</v>
      </c>
      <c r="B57" s="54" t="s">
        <v>86</v>
      </c>
      <c r="C57" s="49" t="s">
        <v>17</v>
      </c>
      <c r="D57" s="18">
        <f t="shared" ref="D57:E57" si="140">SUM(D58:D60)</f>
        <v>0</v>
      </c>
      <c r="E57" s="18">
        <f t="shared" si="140"/>
        <v>0</v>
      </c>
      <c r="F57" s="18">
        <f t="shared" ref="F57:P57" si="141">SUM(F58:F60)</f>
        <v>0</v>
      </c>
      <c r="G57" s="18">
        <f t="shared" ref="G57" si="142">SUM(G58:G60)</f>
        <v>0</v>
      </c>
      <c r="H57" s="18">
        <f t="shared" ref="H57" si="143">SUM(H58:H60)</f>
        <v>0</v>
      </c>
      <c r="I57" s="18">
        <f t="shared" si="141"/>
        <v>0</v>
      </c>
      <c r="J57" s="18">
        <f t="shared" si="141"/>
        <v>0</v>
      </c>
      <c r="K57" s="18">
        <f t="shared" ref="K57:M57" si="144">SUM(K58:K60)</f>
        <v>0</v>
      </c>
      <c r="L57" s="18">
        <f t="shared" si="141"/>
        <v>0</v>
      </c>
      <c r="M57" s="18">
        <f t="shared" si="144"/>
        <v>0</v>
      </c>
      <c r="N57" s="18">
        <f t="shared" si="141"/>
        <v>0</v>
      </c>
      <c r="O57" s="18">
        <f t="shared" ref="O57:Q57" si="145">SUM(O58:O60)</f>
        <v>0</v>
      </c>
      <c r="P57" s="18">
        <f t="shared" si="141"/>
        <v>0</v>
      </c>
      <c r="Q57" s="18">
        <f t="shared" si="145"/>
        <v>0</v>
      </c>
      <c r="R57" s="18">
        <f t="shared" ref="R57:S57" si="146">SUM(R58:R60)</f>
        <v>0</v>
      </c>
      <c r="S57" s="18">
        <f t="shared" si="146"/>
        <v>0</v>
      </c>
      <c r="T57" s="19">
        <f t="shared" si="10"/>
        <v>0</v>
      </c>
      <c r="U57" s="47" t="str">
        <f t="shared" si="11"/>
        <v>-</v>
      </c>
      <c r="V57" s="18"/>
      <c r="W57" s="12"/>
      <c r="X57" s="12"/>
      <c r="Z57" s="12"/>
    </row>
    <row r="58" spans="1:26" ht="66.75" customHeight="1" x14ac:dyDescent="0.25">
      <c r="A58" s="53" t="s">
        <v>85</v>
      </c>
      <c r="B58" s="45" t="s">
        <v>82</v>
      </c>
      <c r="C58" s="49" t="s">
        <v>17</v>
      </c>
      <c r="D58" s="18">
        <v>0</v>
      </c>
      <c r="E58" s="18">
        <v>0</v>
      </c>
      <c r="F58" s="18">
        <v>0</v>
      </c>
      <c r="G58" s="18">
        <v>0</v>
      </c>
      <c r="H58" s="18">
        <v>0</v>
      </c>
      <c r="I58" s="18">
        <v>0</v>
      </c>
      <c r="J58" s="18">
        <v>0</v>
      </c>
      <c r="K58" s="18">
        <v>0</v>
      </c>
      <c r="L58" s="18">
        <v>0</v>
      </c>
      <c r="M58" s="18">
        <v>0</v>
      </c>
      <c r="N58" s="18">
        <v>0</v>
      </c>
      <c r="O58" s="18">
        <v>0</v>
      </c>
      <c r="P58" s="18">
        <v>0</v>
      </c>
      <c r="Q58" s="18">
        <v>0</v>
      </c>
      <c r="R58" s="18">
        <v>0</v>
      </c>
      <c r="S58" s="18">
        <v>0</v>
      </c>
      <c r="T58" s="19">
        <f t="shared" si="10"/>
        <v>0</v>
      </c>
      <c r="U58" s="47" t="str">
        <f t="shared" si="11"/>
        <v>-</v>
      </c>
      <c r="V58" s="18"/>
      <c r="W58" s="12"/>
      <c r="X58" s="12"/>
      <c r="Z58" s="12"/>
    </row>
    <row r="59" spans="1:26" ht="94.5" x14ac:dyDescent="0.25">
      <c r="A59" s="53" t="s">
        <v>85</v>
      </c>
      <c r="B59" s="45" t="s">
        <v>83</v>
      </c>
      <c r="C59" s="49" t="s">
        <v>17</v>
      </c>
      <c r="D59" s="18">
        <v>0</v>
      </c>
      <c r="E59" s="18">
        <v>0</v>
      </c>
      <c r="F59" s="18">
        <v>0</v>
      </c>
      <c r="G59" s="18">
        <v>0</v>
      </c>
      <c r="H59" s="18">
        <v>0</v>
      </c>
      <c r="I59" s="18">
        <v>0</v>
      </c>
      <c r="J59" s="18">
        <v>0</v>
      </c>
      <c r="K59" s="18">
        <v>0</v>
      </c>
      <c r="L59" s="18">
        <v>0</v>
      </c>
      <c r="M59" s="18">
        <v>0</v>
      </c>
      <c r="N59" s="18">
        <v>0</v>
      </c>
      <c r="O59" s="18">
        <v>0</v>
      </c>
      <c r="P59" s="18">
        <v>0</v>
      </c>
      <c r="Q59" s="18">
        <v>0</v>
      </c>
      <c r="R59" s="18">
        <v>0</v>
      </c>
      <c r="S59" s="18">
        <v>0</v>
      </c>
      <c r="T59" s="19">
        <f t="shared" si="10"/>
        <v>0</v>
      </c>
      <c r="U59" s="47" t="str">
        <f t="shared" si="11"/>
        <v>-</v>
      </c>
      <c r="V59" s="52"/>
      <c r="W59" s="12"/>
      <c r="X59" s="12"/>
      <c r="Z59" s="12"/>
    </row>
    <row r="60" spans="1:26" ht="94.5" x14ac:dyDescent="0.25">
      <c r="A60" s="53" t="s">
        <v>85</v>
      </c>
      <c r="B60" s="45" t="s">
        <v>84</v>
      </c>
      <c r="C60" s="49" t="s">
        <v>17</v>
      </c>
      <c r="D60" s="18">
        <v>0</v>
      </c>
      <c r="E60" s="18">
        <v>0</v>
      </c>
      <c r="F60" s="18">
        <v>0</v>
      </c>
      <c r="G60" s="18">
        <v>0</v>
      </c>
      <c r="H60" s="18">
        <v>0</v>
      </c>
      <c r="I60" s="18">
        <v>0</v>
      </c>
      <c r="J60" s="18">
        <v>0</v>
      </c>
      <c r="K60" s="18">
        <v>0</v>
      </c>
      <c r="L60" s="18">
        <v>0</v>
      </c>
      <c r="M60" s="18">
        <v>0</v>
      </c>
      <c r="N60" s="18">
        <v>0</v>
      </c>
      <c r="O60" s="18">
        <v>0</v>
      </c>
      <c r="P60" s="18">
        <v>0</v>
      </c>
      <c r="Q60" s="18">
        <v>0</v>
      </c>
      <c r="R60" s="18">
        <v>0</v>
      </c>
      <c r="S60" s="18">
        <v>0</v>
      </c>
      <c r="T60" s="19">
        <f t="shared" si="10"/>
        <v>0</v>
      </c>
      <c r="U60" s="47" t="str">
        <f t="shared" si="11"/>
        <v>-</v>
      </c>
      <c r="V60" s="52"/>
      <c r="W60" s="12"/>
      <c r="X60" s="12"/>
      <c r="Z60" s="12"/>
    </row>
    <row r="61" spans="1:26" ht="94.5" x14ac:dyDescent="0.25">
      <c r="A61" s="53" t="s">
        <v>87</v>
      </c>
      <c r="B61" s="45" t="s">
        <v>88</v>
      </c>
      <c r="C61" s="49" t="s">
        <v>17</v>
      </c>
      <c r="D61" s="18">
        <f t="shared" ref="D61:E61" si="147">SUM(D62:D63)</f>
        <v>0</v>
      </c>
      <c r="E61" s="18">
        <f t="shared" si="147"/>
        <v>0</v>
      </c>
      <c r="F61" s="18">
        <f t="shared" ref="F61:Q61" si="148">SUM(F62:F63)</f>
        <v>0</v>
      </c>
      <c r="G61" s="18">
        <f t="shared" ref="G61" si="149">SUM(G62:G63)</f>
        <v>0</v>
      </c>
      <c r="H61" s="18">
        <f t="shared" ref="H61" si="150">SUM(H62:H63)</f>
        <v>0</v>
      </c>
      <c r="I61" s="18">
        <f t="shared" si="148"/>
        <v>0</v>
      </c>
      <c r="J61" s="18">
        <f t="shared" si="148"/>
        <v>0</v>
      </c>
      <c r="K61" s="18">
        <f t="shared" si="148"/>
        <v>0</v>
      </c>
      <c r="L61" s="18">
        <f t="shared" si="148"/>
        <v>0</v>
      </c>
      <c r="M61" s="18">
        <f t="shared" ref="M61:O61" si="151">SUM(M62:M63)</f>
        <v>0</v>
      </c>
      <c r="N61" s="18">
        <f t="shared" si="148"/>
        <v>0</v>
      </c>
      <c r="O61" s="18">
        <f t="shared" si="151"/>
        <v>0</v>
      </c>
      <c r="P61" s="18">
        <f t="shared" si="148"/>
        <v>0</v>
      </c>
      <c r="Q61" s="18">
        <f t="shared" si="148"/>
        <v>0</v>
      </c>
      <c r="R61" s="18">
        <f t="shared" ref="R61:S61" si="152">SUM(R62:R63)</f>
        <v>0</v>
      </c>
      <c r="S61" s="18">
        <f t="shared" si="152"/>
        <v>0</v>
      </c>
      <c r="T61" s="19">
        <f t="shared" si="10"/>
        <v>0</v>
      </c>
      <c r="U61" s="47" t="str">
        <f t="shared" si="11"/>
        <v>-</v>
      </c>
      <c r="V61" s="52"/>
      <c r="W61" s="12"/>
      <c r="X61" s="12"/>
      <c r="Z61" s="12"/>
    </row>
    <row r="62" spans="1:26" ht="78.75" x14ac:dyDescent="0.25">
      <c r="A62" s="53" t="s">
        <v>89</v>
      </c>
      <c r="B62" s="45" t="s">
        <v>90</v>
      </c>
      <c r="C62" s="49" t="s">
        <v>17</v>
      </c>
      <c r="D62" s="18">
        <v>0</v>
      </c>
      <c r="E62" s="18">
        <v>0</v>
      </c>
      <c r="F62" s="18">
        <v>0</v>
      </c>
      <c r="G62" s="18">
        <v>0</v>
      </c>
      <c r="H62" s="18">
        <v>0</v>
      </c>
      <c r="I62" s="18">
        <v>0</v>
      </c>
      <c r="J62" s="18">
        <v>0</v>
      </c>
      <c r="K62" s="18">
        <v>0</v>
      </c>
      <c r="L62" s="18">
        <v>0</v>
      </c>
      <c r="M62" s="18">
        <v>0</v>
      </c>
      <c r="N62" s="18">
        <v>0</v>
      </c>
      <c r="O62" s="18">
        <v>0</v>
      </c>
      <c r="P62" s="18">
        <v>0</v>
      </c>
      <c r="Q62" s="18">
        <v>0</v>
      </c>
      <c r="R62" s="18">
        <v>0</v>
      </c>
      <c r="S62" s="18">
        <v>0</v>
      </c>
      <c r="T62" s="19">
        <f t="shared" si="10"/>
        <v>0</v>
      </c>
      <c r="U62" s="47" t="str">
        <f t="shared" si="11"/>
        <v>-</v>
      </c>
      <c r="V62" s="52"/>
      <c r="W62" s="12"/>
      <c r="X62" s="12"/>
      <c r="Z62" s="12"/>
    </row>
    <row r="63" spans="1:26" ht="78.75" x14ac:dyDescent="0.25">
      <c r="A63" s="53" t="s">
        <v>91</v>
      </c>
      <c r="B63" s="45" t="s">
        <v>92</v>
      </c>
      <c r="C63" s="49" t="s">
        <v>17</v>
      </c>
      <c r="D63" s="18">
        <v>0</v>
      </c>
      <c r="E63" s="18">
        <v>0</v>
      </c>
      <c r="F63" s="18">
        <v>0</v>
      </c>
      <c r="G63" s="18">
        <v>0</v>
      </c>
      <c r="H63" s="18">
        <v>0</v>
      </c>
      <c r="I63" s="18">
        <v>0</v>
      </c>
      <c r="J63" s="18">
        <v>0</v>
      </c>
      <c r="K63" s="18">
        <v>0</v>
      </c>
      <c r="L63" s="18">
        <v>0</v>
      </c>
      <c r="M63" s="18">
        <v>0</v>
      </c>
      <c r="N63" s="18">
        <v>0</v>
      </c>
      <c r="O63" s="18">
        <v>0</v>
      </c>
      <c r="P63" s="18">
        <v>0</v>
      </c>
      <c r="Q63" s="18">
        <v>0</v>
      </c>
      <c r="R63" s="18">
        <v>0</v>
      </c>
      <c r="S63" s="18">
        <v>0</v>
      </c>
      <c r="T63" s="19">
        <f t="shared" si="10"/>
        <v>0</v>
      </c>
      <c r="U63" s="47" t="str">
        <f t="shared" si="11"/>
        <v>-</v>
      </c>
      <c r="V63" s="52"/>
      <c r="W63" s="12"/>
      <c r="X63" s="12"/>
      <c r="Z63" s="12"/>
    </row>
    <row r="64" spans="1:26" ht="47.25" x14ac:dyDescent="0.25">
      <c r="A64" s="53" t="s">
        <v>93</v>
      </c>
      <c r="B64" s="45" t="s">
        <v>94</v>
      </c>
      <c r="C64" s="49" t="s">
        <v>17</v>
      </c>
      <c r="D64" s="18">
        <f t="shared" ref="D64:E64" si="153">SUM(D65,D69,D74,D76)</f>
        <v>390.47102712833328</v>
      </c>
      <c r="E64" s="18">
        <f t="shared" si="153"/>
        <v>146.05244377999998</v>
      </c>
      <c r="F64" s="18">
        <f t="shared" ref="F64:R64" si="154">SUM(F65,F68,F73,F74)</f>
        <v>0</v>
      </c>
      <c r="G64" s="18">
        <f t="shared" ref="G64" si="155">SUM(G65,G68,G73,G74)</f>
        <v>215.07204778999997</v>
      </c>
      <c r="H64" s="18">
        <f t="shared" ref="H64" si="156">SUM(H65,H68,H73,H74)</f>
        <v>0</v>
      </c>
      <c r="I64" s="18">
        <f t="shared" si="154"/>
        <v>0</v>
      </c>
      <c r="J64" s="18">
        <f t="shared" si="154"/>
        <v>0</v>
      </c>
      <c r="K64" s="18">
        <f t="shared" ref="K64:M64" si="157">SUM(K65,K69,K74,K76)</f>
        <v>0</v>
      </c>
      <c r="L64" s="18">
        <f t="shared" si="154"/>
        <v>0</v>
      </c>
      <c r="M64" s="18">
        <f t="shared" si="157"/>
        <v>0</v>
      </c>
      <c r="N64" s="18">
        <f t="shared" si="154"/>
        <v>0</v>
      </c>
      <c r="O64" s="18">
        <f t="shared" ref="O64:Q64" si="158">SUM(O65,O69,O74,O76)</f>
        <v>0</v>
      </c>
      <c r="P64" s="18">
        <f t="shared" si="154"/>
        <v>0</v>
      </c>
      <c r="Q64" s="18">
        <f t="shared" si="158"/>
        <v>0</v>
      </c>
      <c r="R64" s="18">
        <f t="shared" si="154"/>
        <v>0</v>
      </c>
      <c r="S64" s="18">
        <f t="shared" ref="S64" si="159">SUM(S65,S69,S74,S76)</f>
        <v>208.49506026999995</v>
      </c>
      <c r="T64" s="19">
        <f t="shared" si="10"/>
        <v>0</v>
      </c>
      <c r="U64" s="47" t="str">
        <f t="shared" si="11"/>
        <v>-</v>
      </c>
      <c r="V64" s="52"/>
      <c r="W64" s="12"/>
      <c r="X64" s="12"/>
      <c r="Z64" s="12"/>
    </row>
    <row r="65" spans="1:26" ht="78.75" x14ac:dyDescent="0.25">
      <c r="A65" s="53" t="s">
        <v>95</v>
      </c>
      <c r="B65" s="45" t="s">
        <v>96</v>
      </c>
      <c r="C65" s="49" t="s">
        <v>17</v>
      </c>
      <c r="D65" s="18">
        <f t="shared" ref="D65:E65" si="160">SUM(D66:D67)</f>
        <v>16.248501000000001</v>
      </c>
      <c r="E65" s="18">
        <f t="shared" si="160"/>
        <v>9.6715134799999998</v>
      </c>
      <c r="F65" s="18">
        <f t="shared" ref="F65:Q65" si="161">SUM(F66:F67)</f>
        <v>0</v>
      </c>
      <c r="G65" s="18">
        <f t="shared" ref="G65" si="162">SUM(G66:G67)</f>
        <v>6.5769875200000012</v>
      </c>
      <c r="H65" s="18">
        <f t="shared" ref="H65" si="163">SUM(H66:H67)</f>
        <v>0</v>
      </c>
      <c r="I65" s="18">
        <f t="shared" si="161"/>
        <v>0</v>
      </c>
      <c r="J65" s="18">
        <f t="shared" si="161"/>
        <v>0</v>
      </c>
      <c r="K65" s="18">
        <f t="shared" si="161"/>
        <v>0</v>
      </c>
      <c r="L65" s="18">
        <f t="shared" si="161"/>
        <v>0</v>
      </c>
      <c r="M65" s="18">
        <f t="shared" ref="M65:O65" si="164">SUM(M66:M67)</f>
        <v>0</v>
      </c>
      <c r="N65" s="18">
        <f t="shared" si="161"/>
        <v>0</v>
      </c>
      <c r="O65" s="18">
        <f t="shared" si="164"/>
        <v>0</v>
      </c>
      <c r="P65" s="18">
        <f t="shared" si="161"/>
        <v>0</v>
      </c>
      <c r="Q65" s="18">
        <f t="shared" si="161"/>
        <v>0</v>
      </c>
      <c r="R65" s="18">
        <f t="shared" ref="R65:S65" si="165">SUM(R66:R67)</f>
        <v>0</v>
      </c>
      <c r="S65" s="18">
        <f t="shared" si="165"/>
        <v>6.5769875200000012</v>
      </c>
      <c r="T65" s="19">
        <f t="shared" si="10"/>
        <v>0</v>
      </c>
      <c r="U65" s="47" t="str">
        <f t="shared" si="11"/>
        <v>-</v>
      </c>
      <c r="V65" s="52"/>
      <c r="W65" s="12"/>
      <c r="X65" s="12"/>
      <c r="Z65" s="12"/>
    </row>
    <row r="66" spans="1:26" ht="31.5" x14ac:dyDescent="0.25">
      <c r="A66" s="53" t="s">
        <v>97</v>
      </c>
      <c r="B66" s="45" t="s">
        <v>98</v>
      </c>
      <c r="C66" s="49" t="s">
        <v>17</v>
      </c>
      <c r="D66" s="18">
        <v>0</v>
      </c>
      <c r="E66" s="18">
        <v>0</v>
      </c>
      <c r="F66" s="18">
        <v>0</v>
      </c>
      <c r="G66" s="18">
        <v>0</v>
      </c>
      <c r="H66" s="18">
        <v>0</v>
      </c>
      <c r="I66" s="18">
        <v>0</v>
      </c>
      <c r="J66" s="18">
        <v>0</v>
      </c>
      <c r="K66" s="18">
        <v>0</v>
      </c>
      <c r="L66" s="18">
        <v>0</v>
      </c>
      <c r="M66" s="18">
        <v>0</v>
      </c>
      <c r="N66" s="18">
        <v>0</v>
      </c>
      <c r="O66" s="18">
        <v>0</v>
      </c>
      <c r="P66" s="18">
        <v>0</v>
      </c>
      <c r="Q66" s="18">
        <v>0</v>
      </c>
      <c r="R66" s="18">
        <v>0</v>
      </c>
      <c r="S66" s="18">
        <v>0</v>
      </c>
      <c r="T66" s="19">
        <f t="shared" si="10"/>
        <v>0</v>
      </c>
      <c r="U66" s="47" t="str">
        <f t="shared" si="11"/>
        <v>-</v>
      </c>
      <c r="V66" s="52"/>
      <c r="W66" s="12"/>
      <c r="X66" s="12"/>
      <c r="Z66" s="12"/>
    </row>
    <row r="67" spans="1:26" ht="63" x14ac:dyDescent="0.25">
      <c r="A67" s="53" t="s">
        <v>99</v>
      </c>
      <c r="B67" s="45" t="s">
        <v>100</v>
      </c>
      <c r="C67" s="49" t="s">
        <v>17</v>
      </c>
      <c r="D67" s="18">
        <f t="shared" ref="D67:I67" si="166">SUM(D68:D68)</f>
        <v>16.248501000000001</v>
      </c>
      <c r="E67" s="18">
        <f t="shared" si="166"/>
        <v>9.6715134799999998</v>
      </c>
      <c r="F67" s="18">
        <v>0</v>
      </c>
      <c r="G67" s="18">
        <f t="shared" si="166"/>
        <v>6.5769875200000012</v>
      </c>
      <c r="H67" s="18">
        <v>0</v>
      </c>
      <c r="I67" s="18">
        <f t="shared" si="166"/>
        <v>0</v>
      </c>
      <c r="J67" s="18">
        <v>0</v>
      </c>
      <c r="K67" s="18">
        <f>SUM(K68:K68)</f>
        <v>0</v>
      </c>
      <c r="L67" s="18">
        <v>0</v>
      </c>
      <c r="M67" s="18">
        <f>SUM(M68:M68)</f>
        <v>0</v>
      </c>
      <c r="N67" s="18">
        <v>0</v>
      </c>
      <c r="O67" s="18">
        <f>SUM(O68:O68)</f>
        <v>0</v>
      </c>
      <c r="P67" s="18">
        <v>0</v>
      </c>
      <c r="Q67" s="18">
        <f>SUM(Q68:Q68)</f>
        <v>0</v>
      </c>
      <c r="R67" s="18">
        <v>0</v>
      </c>
      <c r="S67" s="18">
        <f>SUM(S68:S68)</f>
        <v>6.5769875200000012</v>
      </c>
      <c r="T67" s="19">
        <f t="shared" si="10"/>
        <v>0</v>
      </c>
      <c r="U67" s="47" t="str">
        <f t="shared" si="11"/>
        <v>-</v>
      </c>
      <c r="V67" s="52"/>
      <c r="W67" s="12"/>
      <c r="X67" s="12"/>
      <c r="Z67" s="12"/>
    </row>
    <row r="68" spans="1:26" ht="78.75" x14ac:dyDescent="0.25">
      <c r="A68" s="53" t="s">
        <v>99</v>
      </c>
      <c r="B68" s="56" t="s">
        <v>264</v>
      </c>
      <c r="C68" s="49" t="s">
        <v>265</v>
      </c>
      <c r="D68" s="18">
        <v>16.248501000000001</v>
      </c>
      <c r="E68" s="18">
        <v>9.6715134799999998</v>
      </c>
      <c r="F68" s="18">
        <f t="shared" ref="F68:Q68" si="167">SUM(F69,F72)</f>
        <v>0</v>
      </c>
      <c r="G68" s="18">
        <f>D68-E68</f>
        <v>6.5769875200000012</v>
      </c>
      <c r="H68" s="18">
        <f>SUM(J68,L68,N68,P68)</f>
        <v>0</v>
      </c>
      <c r="I68" s="18">
        <f>SUM(K68,M68,O68,Q68)</f>
        <v>0</v>
      </c>
      <c r="J68" s="18" t="s">
        <v>18</v>
      </c>
      <c r="K68" s="18">
        <v>0</v>
      </c>
      <c r="L68" s="18" t="s">
        <v>18</v>
      </c>
      <c r="M68" s="18">
        <v>0</v>
      </c>
      <c r="N68" s="18" t="s">
        <v>18</v>
      </c>
      <c r="O68" s="18">
        <f t="shared" si="167"/>
        <v>0</v>
      </c>
      <c r="P68" s="18" t="s">
        <v>18</v>
      </c>
      <c r="Q68" s="18">
        <f t="shared" si="167"/>
        <v>0</v>
      </c>
      <c r="R68" s="18">
        <f t="shared" ref="R68" si="168">SUM(R69,R72)</f>
        <v>0</v>
      </c>
      <c r="S68" s="19">
        <f>G68-I68</f>
        <v>6.5769875200000012</v>
      </c>
      <c r="T68" s="19">
        <f>I68</f>
        <v>0</v>
      </c>
      <c r="U68" s="47" t="s">
        <v>14</v>
      </c>
      <c r="V68" s="52"/>
      <c r="W68" s="12"/>
      <c r="X68" s="12"/>
      <c r="Z68" s="12"/>
    </row>
    <row r="69" spans="1:26" ht="47.25" x14ac:dyDescent="0.25">
      <c r="A69" s="53" t="s">
        <v>101</v>
      </c>
      <c r="B69" s="45" t="s">
        <v>102</v>
      </c>
      <c r="C69" s="49" t="s">
        <v>17</v>
      </c>
      <c r="D69" s="18">
        <f t="shared" ref="D69:E69" si="169">SUM(D70,D73)</f>
        <v>172.30445337833333</v>
      </c>
      <c r="E69" s="18">
        <f t="shared" si="169"/>
        <v>136.38093029999999</v>
      </c>
      <c r="F69" s="18">
        <f t="shared" ref="F69:R69" si="170">SUM(F70:F71)</f>
        <v>0</v>
      </c>
      <c r="G69" s="18">
        <f>SUM(G70,G73)</f>
        <v>35.923523078333332</v>
      </c>
      <c r="H69" s="18">
        <f>SUM(H70,H73)</f>
        <v>0</v>
      </c>
      <c r="I69" s="18">
        <f>SUM(I70,I73)</f>
        <v>0</v>
      </c>
      <c r="J69" s="18">
        <f t="shared" ref="J69:Q69" si="171">SUM(J70,J73)</f>
        <v>0</v>
      </c>
      <c r="K69" s="18">
        <f t="shared" si="171"/>
        <v>0</v>
      </c>
      <c r="L69" s="18">
        <f t="shared" si="171"/>
        <v>0</v>
      </c>
      <c r="M69" s="18">
        <f t="shared" si="171"/>
        <v>0</v>
      </c>
      <c r="N69" s="18">
        <f t="shared" si="171"/>
        <v>0</v>
      </c>
      <c r="O69" s="18">
        <f t="shared" si="171"/>
        <v>0</v>
      </c>
      <c r="P69" s="18">
        <f t="shared" si="171"/>
        <v>0</v>
      </c>
      <c r="Q69" s="18">
        <f t="shared" si="171"/>
        <v>0</v>
      </c>
      <c r="R69" s="18">
        <f t="shared" si="170"/>
        <v>0</v>
      </c>
      <c r="S69" s="18">
        <f t="shared" ref="S69" si="172">SUM(S70,S73)</f>
        <v>0</v>
      </c>
      <c r="T69" s="19">
        <f t="shared" si="10"/>
        <v>0</v>
      </c>
      <c r="U69" s="47" t="str">
        <f t="shared" si="11"/>
        <v>-</v>
      </c>
      <c r="V69" s="52"/>
      <c r="W69" s="12"/>
      <c r="X69" s="12"/>
      <c r="Z69" s="12"/>
    </row>
    <row r="70" spans="1:26" ht="31.5" x14ac:dyDescent="0.25">
      <c r="A70" s="53" t="s">
        <v>103</v>
      </c>
      <c r="B70" s="45" t="s">
        <v>104</v>
      </c>
      <c r="C70" s="49" t="s">
        <v>17</v>
      </c>
      <c r="D70" s="18">
        <f t="shared" ref="D70:E70" si="173">SUM(D71:D72)</f>
        <v>172.30445337833333</v>
      </c>
      <c r="E70" s="18">
        <f t="shared" si="173"/>
        <v>136.38093029999999</v>
      </c>
      <c r="F70" s="18">
        <v>0</v>
      </c>
      <c r="G70" s="18">
        <f t="shared" ref="G70:I70" si="174">SUM(G71:G72)</f>
        <v>35.923523078333332</v>
      </c>
      <c r="H70" s="18">
        <f t="shared" ref="H70" si="175">SUM(H71:H72)</f>
        <v>0</v>
      </c>
      <c r="I70" s="18">
        <f t="shared" si="174"/>
        <v>0</v>
      </c>
      <c r="J70" s="18">
        <f t="shared" ref="J70:Q70" si="176">SUM(J71:J72)</f>
        <v>0</v>
      </c>
      <c r="K70" s="18">
        <f t="shared" si="176"/>
        <v>0</v>
      </c>
      <c r="L70" s="18">
        <f t="shared" si="176"/>
        <v>0</v>
      </c>
      <c r="M70" s="18">
        <f t="shared" si="176"/>
        <v>0</v>
      </c>
      <c r="N70" s="18">
        <f t="shared" si="176"/>
        <v>0</v>
      </c>
      <c r="O70" s="18">
        <f t="shared" si="176"/>
        <v>0</v>
      </c>
      <c r="P70" s="18">
        <f t="shared" si="176"/>
        <v>0</v>
      </c>
      <c r="Q70" s="18">
        <f t="shared" si="176"/>
        <v>0</v>
      </c>
      <c r="R70" s="18">
        <v>0</v>
      </c>
      <c r="S70" s="18">
        <f t="shared" ref="S70" si="177">SUM(S71:S72)</f>
        <v>0</v>
      </c>
      <c r="T70" s="19">
        <f t="shared" si="10"/>
        <v>0</v>
      </c>
      <c r="U70" s="47" t="str">
        <f t="shared" si="11"/>
        <v>-</v>
      </c>
      <c r="V70" s="57"/>
      <c r="W70" s="12"/>
      <c r="X70" s="12"/>
      <c r="Z70" s="12"/>
    </row>
    <row r="71" spans="1:26" ht="31.5" x14ac:dyDescent="0.25">
      <c r="A71" s="53" t="s">
        <v>103</v>
      </c>
      <c r="B71" s="58" t="s">
        <v>16</v>
      </c>
      <c r="C71" s="49" t="s">
        <v>105</v>
      </c>
      <c r="D71" s="18">
        <v>108.43244905833333</v>
      </c>
      <c r="E71" s="18">
        <v>72.508925980000001</v>
      </c>
      <c r="F71" s="18" t="s">
        <v>18</v>
      </c>
      <c r="G71" s="18">
        <f>D71-E71</f>
        <v>35.923523078333332</v>
      </c>
      <c r="H71" s="18">
        <f>SUM(J71,L71,N71,P71)</f>
        <v>0</v>
      </c>
      <c r="I71" s="18">
        <f>SUM(K71,M71,O71,Q71)</f>
        <v>0</v>
      </c>
      <c r="J71" s="18" t="s">
        <v>18</v>
      </c>
      <c r="K71" s="18">
        <v>0</v>
      </c>
      <c r="L71" s="18" t="s">
        <v>18</v>
      </c>
      <c r="M71" s="18">
        <v>0</v>
      </c>
      <c r="N71" s="18" t="s">
        <v>18</v>
      </c>
      <c r="O71" s="18">
        <v>0</v>
      </c>
      <c r="P71" s="18" t="s">
        <v>18</v>
      </c>
      <c r="Q71" s="18">
        <v>0</v>
      </c>
      <c r="R71" s="18" t="s">
        <v>18</v>
      </c>
      <c r="S71" s="18" t="s">
        <v>18</v>
      </c>
      <c r="T71" s="19">
        <f>I71</f>
        <v>0</v>
      </c>
      <c r="U71" s="47" t="s">
        <v>14</v>
      </c>
      <c r="V71" s="57" t="s">
        <v>263</v>
      </c>
      <c r="W71" s="12"/>
      <c r="X71" s="12"/>
      <c r="Z71" s="12"/>
    </row>
    <row r="72" spans="1:26" ht="31.5" x14ac:dyDescent="0.25">
      <c r="A72" s="53" t="s">
        <v>103</v>
      </c>
      <c r="B72" s="58" t="s">
        <v>251</v>
      </c>
      <c r="C72" s="49" t="s">
        <v>292</v>
      </c>
      <c r="D72" s="18">
        <v>63.872004320000002</v>
      </c>
      <c r="E72" s="18">
        <v>63.872004320000002</v>
      </c>
      <c r="F72" s="18" t="s">
        <v>18</v>
      </c>
      <c r="G72" s="18">
        <f>D72-E72</f>
        <v>0</v>
      </c>
      <c r="H72" s="18">
        <f>SUM(J72,L72,N72,P72)</f>
        <v>0</v>
      </c>
      <c r="I72" s="18">
        <f>SUM(K72,M72,O72,Q72)</f>
        <v>0</v>
      </c>
      <c r="J72" s="18" t="s">
        <v>18</v>
      </c>
      <c r="K72" s="18">
        <v>0</v>
      </c>
      <c r="L72" s="18" t="s">
        <v>18</v>
      </c>
      <c r="M72" s="18">
        <v>0</v>
      </c>
      <c r="N72" s="18" t="s">
        <v>18</v>
      </c>
      <c r="O72" s="18">
        <v>0</v>
      </c>
      <c r="P72" s="18" t="s">
        <v>18</v>
      </c>
      <c r="Q72" s="18">
        <v>0</v>
      </c>
      <c r="R72" s="18">
        <v>0</v>
      </c>
      <c r="S72" s="19">
        <f t="shared" ref="S72:S75" si="178">G72-I72</f>
        <v>0</v>
      </c>
      <c r="T72" s="19">
        <f>I72</f>
        <v>0</v>
      </c>
      <c r="U72" s="47" t="s">
        <v>14</v>
      </c>
      <c r="V72" s="52"/>
      <c r="W72" s="12"/>
      <c r="X72" s="12"/>
      <c r="Z72" s="12"/>
    </row>
    <row r="73" spans="1:26" ht="47.25" x14ac:dyDescent="0.25">
      <c r="A73" s="53" t="s">
        <v>106</v>
      </c>
      <c r="B73" s="45" t="s">
        <v>107</v>
      </c>
      <c r="C73" s="49" t="s">
        <v>17</v>
      </c>
      <c r="D73" s="18">
        <v>0</v>
      </c>
      <c r="E73" s="18">
        <v>0</v>
      </c>
      <c r="F73" s="18">
        <v>0</v>
      </c>
      <c r="G73" s="18">
        <v>0</v>
      </c>
      <c r="H73" s="18">
        <v>0</v>
      </c>
      <c r="I73" s="18">
        <v>0</v>
      </c>
      <c r="J73" s="18">
        <v>0</v>
      </c>
      <c r="K73" s="18">
        <v>0</v>
      </c>
      <c r="L73" s="18">
        <v>0</v>
      </c>
      <c r="M73" s="18">
        <v>0</v>
      </c>
      <c r="N73" s="18">
        <v>0</v>
      </c>
      <c r="O73" s="18">
        <v>0</v>
      </c>
      <c r="P73" s="18">
        <v>0</v>
      </c>
      <c r="Q73" s="18">
        <v>0</v>
      </c>
      <c r="R73" s="18">
        <v>0</v>
      </c>
      <c r="S73" s="18">
        <v>0</v>
      </c>
      <c r="T73" s="19">
        <f t="shared" si="10"/>
        <v>0</v>
      </c>
      <c r="U73" s="47" t="str">
        <f t="shared" si="11"/>
        <v>-</v>
      </c>
      <c r="V73" s="52"/>
      <c r="W73" s="12"/>
      <c r="X73" s="12"/>
      <c r="Z73" s="12"/>
    </row>
    <row r="74" spans="1:26" ht="47.25" x14ac:dyDescent="0.25">
      <c r="A74" s="53" t="s">
        <v>108</v>
      </c>
      <c r="B74" s="45" t="s">
        <v>109</v>
      </c>
      <c r="C74" s="49" t="s">
        <v>17</v>
      </c>
      <c r="D74" s="18">
        <f t="shared" ref="D74:E74" si="179">D75</f>
        <v>201.91807274999996</v>
      </c>
      <c r="E74" s="18">
        <f t="shared" si="179"/>
        <v>0</v>
      </c>
      <c r="F74" s="18">
        <f t="shared" ref="F74:P74" si="180">SUM(F75:F76)</f>
        <v>0</v>
      </c>
      <c r="G74" s="18">
        <f t="shared" ref="G74:S74" si="181">G75</f>
        <v>201.91807274999996</v>
      </c>
      <c r="H74" s="18">
        <f t="shared" si="181"/>
        <v>0</v>
      </c>
      <c r="I74" s="18">
        <f t="shared" si="181"/>
        <v>0</v>
      </c>
      <c r="J74" s="18">
        <f t="shared" si="180"/>
        <v>0</v>
      </c>
      <c r="K74" s="18">
        <f t="shared" si="181"/>
        <v>0</v>
      </c>
      <c r="L74" s="18">
        <f t="shared" si="180"/>
        <v>0</v>
      </c>
      <c r="M74" s="18">
        <f t="shared" si="181"/>
        <v>0</v>
      </c>
      <c r="N74" s="18">
        <f t="shared" si="180"/>
        <v>0</v>
      </c>
      <c r="O74" s="18">
        <f t="shared" si="181"/>
        <v>0</v>
      </c>
      <c r="P74" s="18">
        <f t="shared" si="180"/>
        <v>0</v>
      </c>
      <c r="Q74" s="18">
        <f t="shared" si="181"/>
        <v>0</v>
      </c>
      <c r="R74" s="18">
        <f t="shared" ref="R74" si="182">SUM(R75:R76)</f>
        <v>0</v>
      </c>
      <c r="S74" s="18">
        <f t="shared" si="181"/>
        <v>201.91807274999996</v>
      </c>
      <c r="T74" s="19">
        <f t="shared" si="10"/>
        <v>0</v>
      </c>
      <c r="U74" s="47" t="str">
        <f t="shared" si="11"/>
        <v>-</v>
      </c>
      <c r="V74" s="52"/>
      <c r="W74" s="12"/>
      <c r="X74" s="12"/>
      <c r="Z74" s="12"/>
    </row>
    <row r="75" spans="1:26" ht="110.25" x14ac:dyDescent="0.25">
      <c r="A75" s="53" t="s">
        <v>108</v>
      </c>
      <c r="B75" s="58" t="s">
        <v>266</v>
      </c>
      <c r="C75" s="49" t="s">
        <v>267</v>
      </c>
      <c r="D75" s="18">
        <v>201.91807274999996</v>
      </c>
      <c r="E75" s="18">
        <v>0</v>
      </c>
      <c r="F75" s="18" t="s">
        <v>18</v>
      </c>
      <c r="G75" s="18">
        <f>D75-E75</f>
        <v>201.91807274999996</v>
      </c>
      <c r="H75" s="18">
        <f>SUM(J75,L75,N75,P75)</f>
        <v>0</v>
      </c>
      <c r="I75" s="18">
        <f>SUM(K75,M75,O75,Q75)</f>
        <v>0</v>
      </c>
      <c r="J75" s="18" t="s">
        <v>18</v>
      </c>
      <c r="K75" s="18">
        <v>0</v>
      </c>
      <c r="L75" s="18" t="s">
        <v>18</v>
      </c>
      <c r="M75" s="18">
        <v>0</v>
      </c>
      <c r="N75" s="18" t="s">
        <v>18</v>
      </c>
      <c r="O75" s="18">
        <v>0</v>
      </c>
      <c r="P75" s="18" t="s">
        <v>18</v>
      </c>
      <c r="Q75" s="18">
        <v>0</v>
      </c>
      <c r="R75" s="18">
        <v>0</v>
      </c>
      <c r="S75" s="19">
        <f t="shared" si="178"/>
        <v>201.91807274999996</v>
      </c>
      <c r="T75" s="19">
        <f>I75</f>
        <v>0</v>
      </c>
      <c r="U75" s="47" t="s">
        <v>14</v>
      </c>
      <c r="V75" s="18"/>
      <c r="W75" s="12"/>
      <c r="X75" s="12"/>
      <c r="Z75" s="12"/>
    </row>
    <row r="76" spans="1:26" ht="63" x14ac:dyDescent="0.25">
      <c r="A76" s="53" t="s">
        <v>110</v>
      </c>
      <c r="B76" s="45" t="s">
        <v>111</v>
      </c>
      <c r="C76" s="49" t="s">
        <v>17</v>
      </c>
      <c r="D76" s="18">
        <f t="shared" ref="D76:E76" si="183">SUM(D77:D78)</f>
        <v>0</v>
      </c>
      <c r="E76" s="18">
        <f t="shared" si="183"/>
        <v>0</v>
      </c>
      <c r="F76" s="18">
        <v>0</v>
      </c>
      <c r="G76" s="18">
        <f t="shared" ref="G76" si="184">SUM(G77:G78)</f>
        <v>0</v>
      </c>
      <c r="H76" s="18">
        <f t="shared" ref="H76" si="185">SUM(H77:H78)</f>
        <v>0</v>
      </c>
      <c r="I76" s="18">
        <f t="shared" ref="I76:K76" si="186">SUM(I77:I78)</f>
        <v>0</v>
      </c>
      <c r="J76" s="18">
        <v>0</v>
      </c>
      <c r="K76" s="18">
        <f t="shared" si="186"/>
        <v>0</v>
      </c>
      <c r="L76" s="18">
        <v>0</v>
      </c>
      <c r="M76" s="18">
        <f t="shared" ref="M76:O76" si="187">SUM(M77:M78)</f>
        <v>0</v>
      </c>
      <c r="N76" s="18">
        <v>0</v>
      </c>
      <c r="O76" s="18">
        <f t="shared" si="187"/>
        <v>0</v>
      </c>
      <c r="P76" s="18">
        <v>0</v>
      </c>
      <c r="Q76" s="18">
        <f t="shared" ref="Q76:S76" si="188">SUM(Q77:Q78)</f>
        <v>0</v>
      </c>
      <c r="R76" s="18">
        <v>0</v>
      </c>
      <c r="S76" s="18">
        <f t="shared" si="188"/>
        <v>0</v>
      </c>
      <c r="T76" s="19">
        <f t="shared" si="10"/>
        <v>0</v>
      </c>
      <c r="U76" s="47" t="str">
        <f t="shared" si="11"/>
        <v>-</v>
      </c>
      <c r="V76" s="52"/>
      <c r="W76" s="12"/>
      <c r="X76" s="12"/>
      <c r="Z76" s="12"/>
    </row>
    <row r="77" spans="1:26" ht="31.5" x14ac:dyDescent="0.25">
      <c r="A77" s="53" t="s">
        <v>112</v>
      </c>
      <c r="B77" s="45" t="s">
        <v>113</v>
      </c>
      <c r="C77" s="49" t="s">
        <v>17</v>
      </c>
      <c r="D77" s="18">
        <v>0</v>
      </c>
      <c r="E77" s="18">
        <v>0</v>
      </c>
      <c r="F77" s="18">
        <f t="shared" ref="F77:P77" si="189">SUM(F78:F79)</f>
        <v>0</v>
      </c>
      <c r="G77" s="18">
        <v>0</v>
      </c>
      <c r="H77" s="18">
        <v>0</v>
      </c>
      <c r="I77" s="18">
        <v>0</v>
      </c>
      <c r="J77" s="18">
        <f t="shared" si="189"/>
        <v>0</v>
      </c>
      <c r="K77" s="18">
        <v>0</v>
      </c>
      <c r="L77" s="18">
        <f t="shared" si="189"/>
        <v>0</v>
      </c>
      <c r="M77" s="18">
        <v>0</v>
      </c>
      <c r="N77" s="18">
        <f t="shared" si="189"/>
        <v>0</v>
      </c>
      <c r="O77" s="18">
        <v>0</v>
      </c>
      <c r="P77" s="18">
        <f t="shared" si="189"/>
        <v>0</v>
      </c>
      <c r="Q77" s="18">
        <v>0</v>
      </c>
      <c r="R77" s="18">
        <f t="shared" ref="R77" si="190">SUM(R78:R79)</f>
        <v>0</v>
      </c>
      <c r="S77" s="18">
        <v>0</v>
      </c>
      <c r="T77" s="19">
        <f t="shared" si="10"/>
        <v>0</v>
      </c>
      <c r="U77" s="47" t="str">
        <f t="shared" si="11"/>
        <v>-</v>
      </c>
      <c r="V77" s="59"/>
      <c r="W77" s="12"/>
      <c r="X77" s="12"/>
      <c r="Z77" s="12"/>
    </row>
    <row r="78" spans="1:26" ht="47.25" x14ac:dyDescent="0.25">
      <c r="A78" s="53" t="s">
        <v>114</v>
      </c>
      <c r="B78" s="45" t="s">
        <v>115</v>
      </c>
      <c r="C78" s="49" t="s">
        <v>17</v>
      </c>
      <c r="D78" s="18">
        <v>0</v>
      </c>
      <c r="E78" s="18">
        <v>0</v>
      </c>
      <c r="F78" s="18">
        <v>0</v>
      </c>
      <c r="G78" s="18">
        <v>0</v>
      </c>
      <c r="H78" s="18">
        <v>0</v>
      </c>
      <c r="I78" s="18">
        <v>0</v>
      </c>
      <c r="J78" s="18">
        <v>0</v>
      </c>
      <c r="K78" s="18">
        <v>0</v>
      </c>
      <c r="L78" s="18">
        <v>0</v>
      </c>
      <c r="M78" s="18">
        <v>0</v>
      </c>
      <c r="N78" s="18">
        <v>0</v>
      </c>
      <c r="O78" s="18">
        <v>0</v>
      </c>
      <c r="P78" s="18">
        <v>0</v>
      </c>
      <c r="Q78" s="18">
        <v>0</v>
      </c>
      <c r="R78" s="18">
        <v>0</v>
      </c>
      <c r="S78" s="18">
        <v>0</v>
      </c>
      <c r="T78" s="19">
        <f t="shared" si="10"/>
        <v>0</v>
      </c>
      <c r="U78" s="47" t="str">
        <f t="shared" si="11"/>
        <v>-</v>
      </c>
      <c r="V78" s="59"/>
      <c r="W78" s="12"/>
      <c r="X78" s="12"/>
      <c r="Z78" s="12"/>
    </row>
    <row r="79" spans="1:26" ht="63" x14ac:dyDescent="0.25">
      <c r="A79" s="53" t="s">
        <v>116</v>
      </c>
      <c r="B79" s="45" t="s">
        <v>117</v>
      </c>
      <c r="C79" s="49" t="s">
        <v>17</v>
      </c>
      <c r="D79" s="18">
        <f t="shared" ref="D79:E79" si="191">SUM(D80:D81)</f>
        <v>20765.168942810116</v>
      </c>
      <c r="E79" s="18">
        <f t="shared" si="191"/>
        <v>626.64364786717533</v>
      </c>
      <c r="F79" s="18">
        <f t="shared" ref="F79:R79" si="192">SUM(F80:F81)</f>
        <v>0</v>
      </c>
      <c r="G79" s="18">
        <f t="shared" si="192"/>
        <v>20138.525294942941</v>
      </c>
      <c r="H79" s="18">
        <f t="shared" ref="H79:I79" si="193">SUM(H80:H81)</f>
        <v>0</v>
      </c>
      <c r="I79" s="18">
        <f t="shared" si="193"/>
        <v>10.621405360000001</v>
      </c>
      <c r="J79" s="18">
        <f t="shared" si="192"/>
        <v>0</v>
      </c>
      <c r="K79" s="18">
        <f t="shared" si="192"/>
        <v>10.621405360000001</v>
      </c>
      <c r="L79" s="18">
        <f t="shared" si="192"/>
        <v>0</v>
      </c>
      <c r="M79" s="18">
        <f t="shared" ref="M79:O79" si="194">SUM(M80:M81)</f>
        <v>0</v>
      </c>
      <c r="N79" s="18">
        <f t="shared" si="192"/>
        <v>0</v>
      </c>
      <c r="O79" s="18">
        <f t="shared" si="194"/>
        <v>0</v>
      </c>
      <c r="P79" s="18">
        <f t="shared" si="192"/>
        <v>0</v>
      </c>
      <c r="Q79" s="18">
        <f t="shared" si="192"/>
        <v>0</v>
      </c>
      <c r="R79" s="18">
        <f t="shared" si="192"/>
        <v>0</v>
      </c>
      <c r="S79" s="18">
        <f t="shared" ref="S79" si="195">SUM(S80:S81)</f>
        <v>20127.903889582944</v>
      </c>
      <c r="T79" s="19">
        <f t="shared" si="10"/>
        <v>10.621405360000001</v>
      </c>
      <c r="U79" s="47" t="str">
        <f t="shared" si="11"/>
        <v>-</v>
      </c>
      <c r="V79" s="52"/>
      <c r="W79" s="12"/>
      <c r="X79" s="12"/>
      <c r="Z79" s="12"/>
    </row>
    <row r="80" spans="1:26" ht="202.5" customHeight="1" x14ac:dyDescent="0.25">
      <c r="A80" s="53" t="s">
        <v>118</v>
      </c>
      <c r="B80" s="45" t="s">
        <v>119</v>
      </c>
      <c r="C80" s="49" t="s">
        <v>17</v>
      </c>
      <c r="D80" s="18">
        <v>0</v>
      </c>
      <c r="E80" s="18">
        <v>0</v>
      </c>
      <c r="F80" s="18">
        <v>0</v>
      </c>
      <c r="G80" s="18">
        <v>0</v>
      </c>
      <c r="H80" s="18">
        <v>0</v>
      </c>
      <c r="I80" s="18">
        <v>0</v>
      </c>
      <c r="J80" s="18">
        <v>0</v>
      </c>
      <c r="K80" s="18">
        <v>0</v>
      </c>
      <c r="L80" s="18">
        <v>0</v>
      </c>
      <c r="M80" s="18">
        <v>0</v>
      </c>
      <c r="N80" s="18">
        <v>0</v>
      </c>
      <c r="O80" s="18">
        <v>0</v>
      </c>
      <c r="P80" s="18">
        <v>0</v>
      </c>
      <c r="Q80" s="18">
        <v>0</v>
      </c>
      <c r="R80" s="18" t="s">
        <v>18</v>
      </c>
      <c r="S80" s="18">
        <v>0</v>
      </c>
      <c r="T80" s="19">
        <f>I80</f>
        <v>0</v>
      </c>
      <c r="U80" s="47" t="s">
        <v>14</v>
      </c>
      <c r="V80" s="60"/>
      <c r="W80" s="12"/>
      <c r="X80" s="12"/>
      <c r="Z80" s="12"/>
    </row>
    <row r="81" spans="1:26" ht="45" customHeight="1" x14ac:dyDescent="0.25">
      <c r="A81" s="53" t="s">
        <v>120</v>
      </c>
      <c r="B81" s="45" t="s">
        <v>121</v>
      </c>
      <c r="C81" s="49" t="s">
        <v>17</v>
      </c>
      <c r="D81" s="18">
        <f t="shared" ref="D81:F81" si="196">SUM(D82:D83)</f>
        <v>20765.168942810116</v>
      </c>
      <c r="E81" s="18">
        <f t="shared" si="196"/>
        <v>626.64364786717533</v>
      </c>
      <c r="F81" s="18">
        <f t="shared" si="196"/>
        <v>0</v>
      </c>
      <c r="G81" s="18">
        <f>SUM(G82:G83)</f>
        <v>20138.525294942941</v>
      </c>
      <c r="H81" s="18">
        <f>SUM(H82:H83)</f>
        <v>0</v>
      </c>
      <c r="I81" s="18">
        <f>SUM(I82:I83)</f>
        <v>10.621405360000001</v>
      </c>
      <c r="J81" s="18">
        <f t="shared" ref="J81:Q81" si="197">SUM(J82:J83)</f>
        <v>0</v>
      </c>
      <c r="K81" s="18">
        <f t="shared" si="197"/>
        <v>10.621405360000001</v>
      </c>
      <c r="L81" s="18">
        <f t="shared" si="197"/>
        <v>0</v>
      </c>
      <c r="M81" s="18">
        <f t="shared" si="197"/>
        <v>0</v>
      </c>
      <c r="N81" s="18">
        <f t="shared" si="197"/>
        <v>0</v>
      </c>
      <c r="O81" s="18">
        <f t="shared" si="197"/>
        <v>0</v>
      </c>
      <c r="P81" s="18">
        <f t="shared" si="197"/>
        <v>0</v>
      </c>
      <c r="Q81" s="18">
        <f t="shared" si="197"/>
        <v>0</v>
      </c>
      <c r="R81" s="18" t="s">
        <v>18</v>
      </c>
      <c r="S81" s="18">
        <f t="shared" ref="S81" si="198">SUM(S82:S83)</f>
        <v>20127.903889582944</v>
      </c>
      <c r="T81" s="19">
        <f>I81</f>
        <v>10.621405360000001</v>
      </c>
      <c r="U81" s="47" t="s">
        <v>14</v>
      </c>
      <c r="V81" s="61"/>
      <c r="W81" s="12"/>
      <c r="X81" s="12"/>
      <c r="Z81" s="12"/>
    </row>
    <row r="82" spans="1:26" ht="31.5" x14ac:dyDescent="0.25">
      <c r="A82" s="53" t="s">
        <v>120</v>
      </c>
      <c r="B82" s="58" t="s">
        <v>249</v>
      </c>
      <c r="C82" s="49" t="s">
        <v>268</v>
      </c>
      <c r="D82" s="18">
        <v>20611.077272760118</v>
      </c>
      <c r="E82" s="18">
        <v>473.46452781384198</v>
      </c>
      <c r="F82" s="18">
        <v>0</v>
      </c>
      <c r="G82" s="18">
        <f>D82-E82</f>
        <v>20137.612744946277</v>
      </c>
      <c r="H82" s="18">
        <f>SUM(J82,L82,N82,P82)</f>
        <v>0</v>
      </c>
      <c r="I82" s="18">
        <f>SUM(K82,M82,O82,Q82)</f>
        <v>10.621405360000001</v>
      </c>
      <c r="J82" s="18" t="s">
        <v>18</v>
      </c>
      <c r="K82" s="18">
        <v>10.621405360000001</v>
      </c>
      <c r="L82" s="18" t="s">
        <v>18</v>
      </c>
      <c r="M82" s="18">
        <v>0</v>
      </c>
      <c r="N82" s="18" t="s">
        <v>18</v>
      </c>
      <c r="O82" s="18">
        <v>0</v>
      </c>
      <c r="P82" s="18" t="s">
        <v>18</v>
      </c>
      <c r="Q82" s="18">
        <v>0</v>
      </c>
      <c r="R82" s="18">
        <v>0</v>
      </c>
      <c r="S82" s="19">
        <f>G82-I82</f>
        <v>20126.991339586275</v>
      </c>
      <c r="T82" s="19">
        <f>I82</f>
        <v>10.621405360000001</v>
      </c>
      <c r="U82" s="47" t="s">
        <v>14</v>
      </c>
      <c r="V82" s="52"/>
      <c r="W82" s="12"/>
      <c r="X82" s="12"/>
      <c r="Z82" s="12"/>
    </row>
    <row r="83" spans="1:26" ht="31.5" x14ac:dyDescent="0.25">
      <c r="A83" s="53" t="s">
        <v>120</v>
      </c>
      <c r="B83" s="58" t="s">
        <v>257</v>
      </c>
      <c r="C83" s="49" t="s">
        <v>269</v>
      </c>
      <c r="D83" s="18">
        <v>154.09167005</v>
      </c>
      <c r="E83" s="18">
        <v>153.17912005333329</v>
      </c>
      <c r="F83" s="18">
        <v>0</v>
      </c>
      <c r="G83" s="18">
        <f>D83-E83</f>
        <v>0.9125499966667121</v>
      </c>
      <c r="H83" s="18">
        <f>SUM(J83,L83,N83,P83)</f>
        <v>0</v>
      </c>
      <c r="I83" s="18">
        <f>SUM(K83,M83,O83,Q83)</f>
        <v>0</v>
      </c>
      <c r="J83" s="18" t="s">
        <v>18</v>
      </c>
      <c r="K83" s="18">
        <v>0</v>
      </c>
      <c r="L83" s="18" t="s">
        <v>18</v>
      </c>
      <c r="M83" s="18">
        <v>0</v>
      </c>
      <c r="N83" s="18" t="s">
        <v>18</v>
      </c>
      <c r="O83" s="18">
        <v>0</v>
      </c>
      <c r="P83" s="18" t="s">
        <v>18</v>
      </c>
      <c r="Q83" s="18">
        <v>0</v>
      </c>
      <c r="R83" s="18">
        <v>0</v>
      </c>
      <c r="S83" s="19">
        <f>G83-I83</f>
        <v>0.9125499966667121</v>
      </c>
      <c r="T83" s="19">
        <f>I83</f>
        <v>0</v>
      </c>
      <c r="U83" s="47" t="s">
        <v>14</v>
      </c>
      <c r="V83" s="52"/>
      <c r="W83" s="12"/>
      <c r="X83" s="12"/>
      <c r="Z83" s="12"/>
    </row>
    <row r="84" spans="1:26" ht="47.25" x14ac:dyDescent="0.25">
      <c r="A84" s="53" t="s">
        <v>122</v>
      </c>
      <c r="B84" s="45" t="s">
        <v>123</v>
      </c>
      <c r="C84" s="49" t="s">
        <v>17</v>
      </c>
      <c r="D84" s="18">
        <v>0</v>
      </c>
      <c r="E84" s="18">
        <v>0</v>
      </c>
      <c r="F84" s="18">
        <v>0</v>
      </c>
      <c r="G84" s="18">
        <v>0</v>
      </c>
      <c r="H84" s="18">
        <v>0</v>
      </c>
      <c r="I84" s="18">
        <v>0</v>
      </c>
      <c r="J84" s="18">
        <v>0</v>
      </c>
      <c r="K84" s="18">
        <v>0</v>
      </c>
      <c r="L84" s="18">
        <v>0</v>
      </c>
      <c r="M84" s="18">
        <v>0</v>
      </c>
      <c r="N84" s="18">
        <v>0</v>
      </c>
      <c r="O84" s="18">
        <v>0</v>
      </c>
      <c r="P84" s="18">
        <v>0</v>
      </c>
      <c r="Q84" s="18">
        <v>0</v>
      </c>
      <c r="R84" s="18">
        <f t="shared" ref="R84" si="199">SUM(R85:R88)</f>
        <v>0</v>
      </c>
      <c r="S84" s="18">
        <v>0</v>
      </c>
      <c r="T84" s="19">
        <f t="shared" ref="T84:T85" si="200">I84-(J84+L84)</f>
        <v>0</v>
      </c>
      <c r="U84" s="47" t="str">
        <f t="shared" ref="U84:U85" si="201">IF((J84+L84)=0,"-",T84/(J84+L84))</f>
        <v>-</v>
      </c>
      <c r="V84" s="52"/>
      <c r="W84" s="12"/>
      <c r="X84" s="12"/>
      <c r="Z84" s="12"/>
    </row>
    <row r="85" spans="1:26" ht="47.25" x14ac:dyDescent="0.25">
      <c r="A85" s="53" t="s">
        <v>124</v>
      </c>
      <c r="B85" s="45" t="s">
        <v>32</v>
      </c>
      <c r="C85" s="49" t="s">
        <v>17</v>
      </c>
      <c r="D85" s="18">
        <v>0</v>
      </c>
      <c r="E85" s="18">
        <v>0</v>
      </c>
      <c r="F85" s="18">
        <v>0</v>
      </c>
      <c r="G85" s="18">
        <v>0</v>
      </c>
      <c r="H85" s="18">
        <v>0</v>
      </c>
      <c r="I85" s="18">
        <v>0</v>
      </c>
      <c r="J85" s="18">
        <v>0</v>
      </c>
      <c r="K85" s="18">
        <v>0</v>
      </c>
      <c r="L85" s="18">
        <v>0</v>
      </c>
      <c r="M85" s="18">
        <v>0</v>
      </c>
      <c r="N85" s="18">
        <v>0</v>
      </c>
      <c r="O85" s="18">
        <v>0</v>
      </c>
      <c r="P85" s="18">
        <v>0</v>
      </c>
      <c r="Q85" s="18">
        <v>0</v>
      </c>
      <c r="R85" s="18">
        <v>0</v>
      </c>
      <c r="S85" s="18">
        <v>0</v>
      </c>
      <c r="T85" s="19">
        <f t="shared" si="200"/>
        <v>0</v>
      </c>
      <c r="U85" s="47" t="str">
        <f t="shared" si="201"/>
        <v>-</v>
      </c>
      <c r="V85" s="52"/>
      <c r="W85" s="12"/>
      <c r="X85" s="12"/>
      <c r="Z85" s="12"/>
    </row>
    <row r="86" spans="1:26" ht="31.5" x14ac:dyDescent="0.25">
      <c r="A86" s="53" t="s">
        <v>270</v>
      </c>
      <c r="B86" s="45" t="s">
        <v>125</v>
      </c>
      <c r="C86" s="49" t="s">
        <v>17</v>
      </c>
      <c r="D86" s="18">
        <f t="shared" ref="D86:E86" si="202">SUM(D87:D88)</f>
        <v>6.9750000000000006E-2</v>
      </c>
      <c r="E86" s="18">
        <f t="shared" si="202"/>
        <v>0</v>
      </c>
      <c r="F86" s="18">
        <f t="shared" ref="F86" si="203">SUM(F87:F88)</f>
        <v>0</v>
      </c>
      <c r="G86" s="18">
        <f t="shared" ref="G86:I86" si="204">SUM(G87:G88)</f>
        <v>6.9750000000000006E-2</v>
      </c>
      <c r="H86" s="18">
        <f t="shared" ref="H86" si="205">SUM(H87:H88)</f>
        <v>0</v>
      </c>
      <c r="I86" s="18">
        <f t="shared" si="204"/>
        <v>0.42508058999999998</v>
      </c>
      <c r="J86" s="18">
        <f t="shared" ref="J86:R86" si="206">SUM(J87:J88)</f>
        <v>0</v>
      </c>
      <c r="K86" s="18">
        <f t="shared" si="206"/>
        <v>0.42508058999999998</v>
      </c>
      <c r="L86" s="18">
        <f t="shared" si="206"/>
        <v>0</v>
      </c>
      <c r="M86" s="18">
        <f t="shared" si="206"/>
        <v>0</v>
      </c>
      <c r="N86" s="18">
        <f t="shared" si="206"/>
        <v>0</v>
      </c>
      <c r="O86" s="18">
        <f t="shared" si="206"/>
        <v>0</v>
      </c>
      <c r="P86" s="18">
        <f t="shared" si="206"/>
        <v>0</v>
      </c>
      <c r="Q86" s="18">
        <f t="shared" si="206"/>
        <v>0</v>
      </c>
      <c r="R86" s="18">
        <f t="shared" si="206"/>
        <v>0</v>
      </c>
      <c r="S86" s="18">
        <f t="shared" ref="S86" si="207">SUM(S87:S88)</f>
        <v>-0.35533059</v>
      </c>
      <c r="T86" s="19">
        <f>I86</f>
        <v>0.42508058999999998</v>
      </c>
      <c r="U86" s="47" t="s">
        <v>14</v>
      </c>
      <c r="V86" s="52"/>
      <c r="W86" s="12"/>
      <c r="X86" s="12"/>
      <c r="Z86" s="12"/>
    </row>
    <row r="87" spans="1:26" ht="47.25" x14ac:dyDescent="0.25">
      <c r="A87" s="53" t="s">
        <v>250</v>
      </c>
      <c r="B87" s="58" t="s">
        <v>271</v>
      </c>
      <c r="C87" s="62" t="s">
        <v>272</v>
      </c>
      <c r="D87" s="18">
        <v>0</v>
      </c>
      <c r="E87" s="18">
        <v>0</v>
      </c>
      <c r="F87" s="18" t="s">
        <v>18</v>
      </c>
      <c r="G87" s="18">
        <f>D87-E87</f>
        <v>0</v>
      </c>
      <c r="H87" s="18" t="s">
        <v>18</v>
      </c>
      <c r="I87" s="18">
        <f>SUM(K87,M87,O87,Q87)</f>
        <v>0.35533059</v>
      </c>
      <c r="J87" s="18" t="s">
        <v>18</v>
      </c>
      <c r="K87" s="18">
        <v>0.35533059</v>
      </c>
      <c r="L87" s="18" t="s">
        <v>18</v>
      </c>
      <c r="M87" s="18">
        <v>0</v>
      </c>
      <c r="N87" s="18" t="s">
        <v>18</v>
      </c>
      <c r="O87" s="18">
        <v>0</v>
      </c>
      <c r="P87" s="18" t="s">
        <v>18</v>
      </c>
      <c r="Q87" s="18">
        <v>0</v>
      </c>
      <c r="R87" s="18" t="s">
        <v>18</v>
      </c>
      <c r="S87" s="19">
        <f>G87-I87</f>
        <v>-0.35533059</v>
      </c>
      <c r="T87" s="19">
        <f t="shared" ref="T87:T88" si="208">I87</f>
        <v>0.35533059</v>
      </c>
      <c r="U87" s="47" t="s">
        <v>14</v>
      </c>
      <c r="V87" s="47" t="s">
        <v>14</v>
      </c>
      <c r="W87" s="12"/>
      <c r="X87" s="12"/>
      <c r="Z87" s="12"/>
    </row>
    <row r="88" spans="1:26" ht="47.25" x14ac:dyDescent="0.25">
      <c r="A88" s="53" t="s">
        <v>250</v>
      </c>
      <c r="B88" s="58" t="s">
        <v>273</v>
      </c>
      <c r="C88" s="49" t="s">
        <v>274</v>
      </c>
      <c r="D88" s="18">
        <v>6.9750000000000006E-2</v>
      </c>
      <c r="E88" s="18">
        <v>0</v>
      </c>
      <c r="F88" s="18" t="s">
        <v>18</v>
      </c>
      <c r="G88" s="18">
        <f>D88-E88</f>
        <v>6.9750000000000006E-2</v>
      </c>
      <c r="H88" s="18" t="s">
        <v>18</v>
      </c>
      <c r="I88" s="18">
        <f>SUM(K88,M88,O88,Q88)</f>
        <v>6.9750000000000006E-2</v>
      </c>
      <c r="J88" s="18" t="s">
        <v>18</v>
      </c>
      <c r="K88" s="18">
        <v>6.9750000000000006E-2</v>
      </c>
      <c r="L88" s="18" t="s">
        <v>18</v>
      </c>
      <c r="M88" s="18">
        <v>0</v>
      </c>
      <c r="N88" s="18" t="s">
        <v>18</v>
      </c>
      <c r="O88" s="18">
        <v>0</v>
      </c>
      <c r="P88" s="18" t="s">
        <v>18</v>
      </c>
      <c r="Q88" s="18">
        <v>0</v>
      </c>
      <c r="R88" s="18" t="s">
        <v>18</v>
      </c>
      <c r="S88" s="19">
        <f>G88-I88</f>
        <v>0</v>
      </c>
      <c r="T88" s="19">
        <f t="shared" si="208"/>
        <v>6.9750000000000006E-2</v>
      </c>
      <c r="U88" s="47" t="s">
        <v>14</v>
      </c>
      <c r="V88" s="52"/>
      <c r="W88" s="12"/>
      <c r="X88" s="12"/>
      <c r="Z88" s="12"/>
    </row>
    <row r="89" spans="1:26" ht="47.25" x14ac:dyDescent="0.25">
      <c r="A89" s="63" t="s">
        <v>126</v>
      </c>
      <c r="B89" s="64" t="s">
        <v>127</v>
      </c>
      <c r="C89" s="65" t="s">
        <v>17</v>
      </c>
      <c r="D89" s="20">
        <f t="shared" ref="D89:E89" si="209">SUM(D90,D104,D114,D122,D129,D134,D135)</f>
        <v>461.20685811332999</v>
      </c>
      <c r="E89" s="20">
        <f t="shared" si="209"/>
        <v>103.5567303</v>
      </c>
      <c r="F89" s="20">
        <f t="shared" ref="F89" si="210">SUM(F90,F104,F114,F122,F129,F134,F135)</f>
        <v>0</v>
      </c>
      <c r="G89" s="20">
        <f t="shared" ref="G89" si="211">SUM(G90,G104,G114,G122,G129,G134,G135)</f>
        <v>357.65012781333002</v>
      </c>
      <c r="H89" s="20">
        <f t="shared" ref="H89" si="212">SUM(H90,H104,H114,H122,H129,H134,H135)</f>
        <v>0</v>
      </c>
      <c r="I89" s="20">
        <f t="shared" ref="I89:Q89" si="213">SUM(I90,I104,I114,I122,I129,I134,I135)</f>
        <v>12.019607230000002</v>
      </c>
      <c r="J89" s="20">
        <f t="shared" si="213"/>
        <v>0</v>
      </c>
      <c r="K89" s="20">
        <f t="shared" si="213"/>
        <v>12.019607230000002</v>
      </c>
      <c r="L89" s="20">
        <f t="shared" si="213"/>
        <v>0</v>
      </c>
      <c r="M89" s="20">
        <f t="shared" si="213"/>
        <v>0</v>
      </c>
      <c r="N89" s="20">
        <f t="shared" si="213"/>
        <v>0</v>
      </c>
      <c r="O89" s="20">
        <f t="shared" si="213"/>
        <v>0</v>
      </c>
      <c r="P89" s="20">
        <f t="shared" si="213"/>
        <v>0</v>
      </c>
      <c r="Q89" s="20">
        <f t="shared" si="213"/>
        <v>0</v>
      </c>
      <c r="R89" s="20" t="s">
        <v>18</v>
      </c>
      <c r="S89" s="20">
        <f t="shared" ref="S89" si="214">SUM(S90,S104,S114,S122,S129,S134,S135)</f>
        <v>338.65406725000003</v>
      </c>
      <c r="T89" s="19">
        <f t="shared" ref="T89:T105" si="215">I89-(J89+L89)</f>
        <v>12.019607230000002</v>
      </c>
      <c r="U89" s="47" t="str">
        <f t="shared" ref="U89:U105" si="216">IF((J89+L89)=0,"-",T89/(J89+L89))</f>
        <v>-</v>
      </c>
      <c r="V89" s="52"/>
      <c r="W89" s="12"/>
      <c r="X89" s="12"/>
      <c r="Z89" s="12"/>
    </row>
    <row r="90" spans="1:26" ht="31.5" x14ac:dyDescent="0.25">
      <c r="A90" s="66" t="s">
        <v>128</v>
      </c>
      <c r="B90" s="67" t="s">
        <v>129</v>
      </c>
      <c r="C90" s="65" t="s">
        <v>17</v>
      </c>
      <c r="D90" s="20">
        <f t="shared" ref="D90:E90" si="217">SUM(D91,D94,D97,D103)</f>
        <v>0</v>
      </c>
      <c r="E90" s="20">
        <f t="shared" si="217"/>
        <v>0</v>
      </c>
      <c r="F90" s="20">
        <f t="shared" ref="F90" si="218">SUM(F91,F94,F97,F103)</f>
        <v>0</v>
      </c>
      <c r="G90" s="20">
        <f t="shared" ref="G90:Q90" si="219">SUM(G91,G94,G97,G103)</f>
        <v>0</v>
      </c>
      <c r="H90" s="20">
        <f t="shared" ref="H90:I90" si="220">SUM(H91,H94,H97,H103)</f>
        <v>0</v>
      </c>
      <c r="I90" s="20">
        <f t="shared" si="220"/>
        <v>0</v>
      </c>
      <c r="J90" s="20">
        <f t="shared" si="219"/>
        <v>0</v>
      </c>
      <c r="K90" s="20">
        <f t="shared" si="219"/>
        <v>0</v>
      </c>
      <c r="L90" s="20">
        <f t="shared" si="219"/>
        <v>0</v>
      </c>
      <c r="M90" s="20">
        <f t="shared" ref="M90:O90" si="221">SUM(M91,M94,M97,M103)</f>
        <v>0</v>
      </c>
      <c r="N90" s="20">
        <f t="shared" si="219"/>
        <v>0</v>
      </c>
      <c r="O90" s="20">
        <f t="shared" si="221"/>
        <v>0</v>
      </c>
      <c r="P90" s="20">
        <f t="shared" si="219"/>
        <v>0</v>
      </c>
      <c r="Q90" s="20">
        <f t="shared" si="219"/>
        <v>0</v>
      </c>
      <c r="R90" s="20">
        <f t="shared" ref="R90:S90" si="222">SUM(R91,R94,R97,R103)</f>
        <v>0</v>
      </c>
      <c r="S90" s="20">
        <f t="shared" si="222"/>
        <v>0</v>
      </c>
      <c r="T90" s="19">
        <f t="shared" si="215"/>
        <v>0</v>
      </c>
      <c r="U90" s="47" t="str">
        <f t="shared" si="216"/>
        <v>-</v>
      </c>
      <c r="V90" s="52"/>
      <c r="W90" s="12"/>
      <c r="X90" s="12"/>
      <c r="Z90" s="12"/>
    </row>
    <row r="91" spans="1:26" ht="110.25" x14ac:dyDescent="0.25">
      <c r="A91" s="53" t="s">
        <v>130</v>
      </c>
      <c r="B91" s="45" t="s">
        <v>131</v>
      </c>
      <c r="C91" s="49" t="s">
        <v>17</v>
      </c>
      <c r="D91" s="18">
        <f t="shared" ref="D91:E91" si="223">SUM(D92:D93)</f>
        <v>0</v>
      </c>
      <c r="E91" s="18">
        <f t="shared" si="223"/>
        <v>0</v>
      </c>
      <c r="F91" s="18">
        <f t="shared" ref="F91" si="224">SUM(F92:F93)</f>
        <v>0</v>
      </c>
      <c r="G91" s="18">
        <f t="shared" ref="G91:Q91" si="225">SUM(G92:G93)</f>
        <v>0</v>
      </c>
      <c r="H91" s="18">
        <f t="shared" ref="H91:I91" si="226">SUM(H92:H93)</f>
        <v>0</v>
      </c>
      <c r="I91" s="18">
        <f t="shared" si="226"/>
        <v>0</v>
      </c>
      <c r="J91" s="18">
        <f t="shared" si="225"/>
        <v>0</v>
      </c>
      <c r="K91" s="18">
        <f t="shared" si="225"/>
        <v>0</v>
      </c>
      <c r="L91" s="18">
        <f t="shared" si="225"/>
        <v>0</v>
      </c>
      <c r="M91" s="18">
        <f t="shared" ref="M91:O91" si="227">SUM(M92:M93)</f>
        <v>0</v>
      </c>
      <c r="N91" s="18">
        <f t="shared" si="225"/>
        <v>0</v>
      </c>
      <c r="O91" s="18">
        <f t="shared" si="227"/>
        <v>0</v>
      </c>
      <c r="P91" s="18">
        <f t="shared" si="225"/>
        <v>0</v>
      </c>
      <c r="Q91" s="18">
        <f t="shared" si="225"/>
        <v>0</v>
      </c>
      <c r="R91" s="18">
        <f t="shared" ref="R91:S91" si="228">SUM(R92:R93)</f>
        <v>0</v>
      </c>
      <c r="S91" s="18">
        <f t="shared" si="228"/>
        <v>0</v>
      </c>
      <c r="T91" s="19">
        <f t="shared" si="215"/>
        <v>0</v>
      </c>
      <c r="U91" s="47" t="str">
        <f t="shared" si="216"/>
        <v>-</v>
      </c>
      <c r="V91" s="52"/>
      <c r="W91" s="12"/>
      <c r="X91" s="12"/>
      <c r="Z91" s="12"/>
    </row>
    <row r="92" spans="1:26" ht="31.5" x14ac:dyDescent="0.25">
      <c r="A92" s="53" t="s">
        <v>132</v>
      </c>
      <c r="B92" s="54" t="s">
        <v>133</v>
      </c>
      <c r="C92" s="49" t="s">
        <v>17</v>
      </c>
      <c r="D92" s="18">
        <v>0</v>
      </c>
      <c r="E92" s="18">
        <v>0</v>
      </c>
      <c r="F92" s="18">
        <v>0</v>
      </c>
      <c r="G92" s="18">
        <v>0</v>
      </c>
      <c r="H92" s="18">
        <v>0</v>
      </c>
      <c r="I92" s="18">
        <v>0</v>
      </c>
      <c r="J92" s="18">
        <v>0</v>
      </c>
      <c r="K92" s="18">
        <v>0</v>
      </c>
      <c r="L92" s="18">
        <v>0</v>
      </c>
      <c r="M92" s="18">
        <v>0</v>
      </c>
      <c r="N92" s="18">
        <v>0</v>
      </c>
      <c r="O92" s="18">
        <v>0</v>
      </c>
      <c r="P92" s="18">
        <v>0</v>
      </c>
      <c r="Q92" s="18">
        <v>0</v>
      </c>
      <c r="R92" s="18">
        <v>0</v>
      </c>
      <c r="S92" s="18">
        <v>0</v>
      </c>
      <c r="T92" s="19">
        <f t="shared" si="215"/>
        <v>0</v>
      </c>
      <c r="U92" s="47" t="str">
        <f t="shared" si="216"/>
        <v>-</v>
      </c>
      <c r="V92" s="52"/>
      <c r="W92" s="12"/>
      <c r="X92" s="12"/>
      <c r="Z92" s="12"/>
    </row>
    <row r="93" spans="1:26" ht="31.5" x14ac:dyDescent="0.25">
      <c r="A93" s="53" t="s">
        <v>134</v>
      </c>
      <c r="B93" s="54" t="s">
        <v>133</v>
      </c>
      <c r="C93" s="49" t="s">
        <v>17</v>
      </c>
      <c r="D93" s="18">
        <v>0</v>
      </c>
      <c r="E93" s="18">
        <v>0</v>
      </c>
      <c r="F93" s="18">
        <v>0</v>
      </c>
      <c r="G93" s="18">
        <v>0</v>
      </c>
      <c r="H93" s="18">
        <v>0</v>
      </c>
      <c r="I93" s="18">
        <v>0</v>
      </c>
      <c r="J93" s="18">
        <v>0</v>
      </c>
      <c r="K93" s="18">
        <v>0</v>
      </c>
      <c r="L93" s="18">
        <v>0</v>
      </c>
      <c r="M93" s="18">
        <v>0</v>
      </c>
      <c r="N93" s="18">
        <v>0</v>
      </c>
      <c r="O93" s="18">
        <v>0</v>
      </c>
      <c r="P93" s="18">
        <v>0</v>
      </c>
      <c r="Q93" s="18">
        <v>0</v>
      </c>
      <c r="R93" s="18">
        <v>0</v>
      </c>
      <c r="S93" s="18">
        <v>0</v>
      </c>
      <c r="T93" s="19">
        <f t="shared" si="215"/>
        <v>0</v>
      </c>
      <c r="U93" s="47" t="str">
        <f t="shared" si="216"/>
        <v>-</v>
      </c>
      <c r="V93" s="52"/>
      <c r="W93" s="12"/>
      <c r="X93" s="12"/>
      <c r="Z93" s="12"/>
    </row>
    <row r="94" spans="1:26" ht="47.25" x14ac:dyDescent="0.25">
      <c r="A94" s="53" t="s">
        <v>135</v>
      </c>
      <c r="B94" s="45" t="s">
        <v>136</v>
      </c>
      <c r="C94" s="49" t="s">
        <v>17</v>
      </c>
      <c r="D94" s="18">
        <f t="shared" ref="D94:E94" si="229">SUM(D95:D96)</f>
        <v>0</v>
      </c>
      <c r="E94" s="18">
        <f t="shared" si="229"/>
        <v>0</v>
      </c>
      <c r="F94" s="18">
        <f t="shared" ref="F94" si="230">SUM(F95:F96)</f>
        <v>0</v>
      </c>
      <c r="G94" s="18">
        <f t="shared" ref="G94:Q94" si="231">SUM(G95:G96)</f>
        <v>0</v>
      </c>
      <c r="H94" s="18">
        <f t="shared" ref="H94:I94" si="232">SUM(H95:H96)</f>
        <v>0</v>
      </c>
      <c r="I94" s="18">
        <f t="shared" si="232"/>
        <v>0</v>
      </c>
      <c r="J94" s="18">
        <f t="shared" si="231"/>
        <v>0</v>
      </c>
      <c r="K94" s="18">
        <f t="shared" si="231"/>
        <v>0</v>
      </c>
      <c r="L94" s="18">
        <f t="shared" si="231"/>
        <v>0</v>
      </c>
      <c r="M94" s="18">
        <f t="shared" ref="M94:O94" si="233">SUM(M95:M96)</f>
        <v>0</v>
      </c>
      <c r="N94" s="18">
        <f t="shared" si="231"/>
        <v>0</v>
      </c>
      <c r="O94" s="18">
        <f t="shared" si="233"/>
        <v>0</v>
      </c>
      <c r="P94" s="18">
        <f t="shared" si="231"/>
        <v>0</v>
      </c>
      <c r="Q94" s="18">
        <f t="shared" si="231"/>
        <v>0</v>
      </c>
      <c r="R94" s="18">
        <f t="shared" ref="R94:S94" si="234">SUM(R95:R96)</f>
        <v>0</v>
      </c>
      <c r="S94" s="18">
        <f t="shared" si="234"/>
        <v>0</v>
      </c>
      <c r="T94" s="19">
        <f t="shared" si="215"/>
        <v>0</v>
      </c>
      <c r="U94" s="47" t="str">
        <f t="shared" si="216"/>
        <v>-</v>
      </c>
      <c r="V94" s="68"/>
      <c r="W94" s="12"/>
      <c r="X94" s="12"/>
      <c r="Z94" s="12"/>
    </row>
    <row r="95" spans="1:26" ht="47.25" x14ac:dyDescent="0.25">
      <c r="A95" s="53" t="s">
        <v>137</v>
      </c>
      <c r="B95" s="54" t="s">
        <v>138</v>
      </c>
      <c r="C95" s="49" t="s">
        <v>17</v>
      </c>
      <c r="D95" s="18">
        <v>0</v>
      </c>
      <c r="E95" s="18">
        <v>0</v>
      </c>
      <c r="F95" s="18">
        <v>0</v>
      </c>
      <c r="G95" s="18">
        <v>0</v>
      </c>
      <c r="H95" s="18">
        <v>0</v>
      </c>
      <c r="I95" s="18">
        <v>0</v>
      </c>
      <c r="J95" s="18">
        <v>0</v>
      </c>
      <c r="K95" s="18">
        <v>0</v>
      </c>
      <c r="L95" s="18">
        <v>0</v>
      </c>
      <c r="M95" s="18">
        <v>0</v>
      </c>
      <c r="N95" s="18">
        <v>0</v>
      </c>
      <c r="O95" s="18">
        <v>0</v>
      </c>
      <c r="P95" s="18">
        <v>0</v>
      </c>
      <c r="Q95" s="18">
        <v>0</v>
      </c>
      <c r="R95" s="18">
        <v>0</v>
      </c>
      <c r="S95" s="18">
        <v>0</v>
      </c>
      <c r="T95" s="19">
        <f t="shared" si="215"/>
        <v>0</v>
      </c>
      <c r="U95" s="47" t="str">
        <f t="shared" si="216"/>
        <v>-</v>
      </c>
      <c r="V95" s="64"/>
      <c r="W95" s="12"/>
      <c r="X95" s="12"/>
      <c r="Z95" s="12"/>
    </row>
    <row r="96" spans="1:26" ht="31.5" x14ac:dyDescent="0.25">
      <c r="A96" s="53" t="s">
        <v>139</v>
      </c>
      <c r="B96" s="54" t="s">
        <v>133</v>
      </c>
      <c r="C96" s="49" t="s">
        <v>17</v>
      </c>
      <c r="D96" s="18">
        <v>0</v>
      </c>
      <c r="E96" s="18">
        <v>0</v>
      </c>
      <c r="F96" s="18">
        <v>0</v>
      </c>
      <c r="G96" s="18">
        <v>0</v>
      </c>
      <c r="H96" s="18">
        <v>0</v>
      </c>
      <c r="I96" s="18">
        <v>0</v>
      </c>
      <c r="J96" s="18">
        <v>0</v>
      </c>
      <c r="K96" s="18">
        <v>0</v>
      </c>
      <c r="L96" s="18">
        <v>0</v>
      </c>
      <c r="M96" s="18">
        <v>0</v>
      </c>
      <c r="N96" s="18">
        <v>0</v>
      </c>
      <c r="O96" s="18">
        <v>0</v>
      </c>
      <c r="P96" s="18">
        <v>0</v>
      </c>
      <c r="Q96" s="18">
        <v>0</v>
      </c>
      <c r="R96" s="18">
        <v>0</v>
      </c>
      <c r="S96" s="18">
        <v>0</v>
      </c>
      <c r="T96" s="19">
        <f t="shared" si="215"/>
        <v>0</v>
      </c>
      <c r="U96" s="47" t="str">
        <f t="shared" si="216"/>
        <v>-</v>
      </c>
      <c r="V96" s="69"/>
      <c r="W96" s="12"/>
      <c r="X96" s="12"/>
      <c r="Z96" s="12"/>
    </row>
    <row r="97" spans="1:26" ht="63" x14ac:dyDescent="0.25">
      <c r="A97" s="53" t="s">
        <v>140</v>
      </c>
      <c r="B97" s="45" t="s">
        <v>141</v>
      </c>
      <c r="C97" s="49" t="s">
        <v>17</v>
      </c>
      <c r="D97" s="18">
        <f t="shared" ref="D97:E97" si="235">SUM(D98:D102)</f>
        <v>0</v>
      </c>
      <c r="E97" s="18">
        <f t="shared" si="235"/>
        <v>0</v>
      </c>
      <c r="F97" s="18">
        <f t="shared" ref="F97" si="236">SUM(F98:F102)</f>
        <v>0</v>
      </c>
      <c r="G97" s="18">
        <f t="shared" ref="G97:Q97" si="237">SUM(G98:G102)</f>
        <v>0</v>
      </c>
      <c r="H97" s="18">
        <f t="shared" ref="H97:I97" si="238">SUM(H98:H102)</f>
        <v>0</v>
      </c>
      <c r="I97" s="18">
        <f t="shared" si="238"/>
        <v>0</v>
      </c>
      <c r="J97" s="18">
        <f t="shared" si="237"/>
        <v>0</v>
      </c>
      <c r="K97" s="18">
        <f t="shared" si="237"/>
        <v>0</v>
      </c>
      <c r="L97" s="18">
        <f t="shared" si="237"/>
        <v>0</v>
      </c>
      <c r="M97" s="18">
        <f t="shared" ref="M97:O97" si="239">SUM(M98:M102)</f>
        <v>0</v>
      </c>
      <c r="N97" s="18">
        <f t="shared" si="237"/>
        <v>0</v>
      </c>
      <c r="O97" s="18">
        <f t="shared" si="239"/>
        <v>0</v>
      </c>
      <c r="P97" s="18">
        <f t="shared" si="237"/>
        <v>0</v>
      </c>
      <c r="Q97" s="18">
        <f t="shared" si="237"/>
        <v>0</v>
      </c>
      <c r="R97" s="18">
        <f t="shared" ref="R97:S97" si="240">SUM(R98:R102)</f>
        <v>0</v>
      </c>
      <c r="S97" s="18">
        <f t="shared" si="240"/>
        <v>0</v>
      </c>
      <c r="T97" s="19">
        <f t="shared" si="215"/>
        <v>0</v>
      </c>
      <c r="U97" s="47" t="str">
        <f t="shared" si="216"/>
        <v>-</v>
      </c>
      <c r="V97" s="52"/>
      <c r="W97" s="12"/>
      <c r="X97" s="12"/>
      <c r="Z97" s="12"/>
    </row>
    <row r="98" spans="1:26" ht="94.5" x14ac:dyDescent="0.25">
      <c r="A98" s="53" t="s">
        <v>142</v>
      </c>
      <c r="B98" s="45" t="s">
        <v>143</v>
      </c>
      <c r="C98" s="49" t="s">
        <v>17</v>
      </c>
      <c r="D98" s="18">
        <v>0</v>
      </c>
      <c r="E98" s="18">
        <v>0</v>
      </c>
      <c r="F98" s="18">
        <v>0</v>
      </c>
      <c r="G98" s="18">
        <v>0</v>
      </c>
      <c r="H98" s="18">
        <v>0</v>
      </c>
      <c r="I98" s="18">
        <v>0</v>
      </c>
      <c r="J98" s="18">
        <v>0</v>
      </c>
      <c r="K98" s="18">
        <v>0</v>
      </c>
      <c r="L98" s="18">
        <v>0</v>
      </c>
      <c r="M98" s="18">
        <v>0</v>
      </c>
      <c r="N98" s="18">
        <v>0</v>
      </c>
      <c r="O98" s="18">
        <v>0</v>
      </c>
      <c r="P98" s="18">
        <v>0</v>
      </c>
      <c r="Q98" s="18">
        <v>0</v>
      </c>
      <c r="R98" s="18">
        <v>0</v>
      </c>
      <c r="S98" s="18">
        <v>0</v>
      </c>
      <c r="T98" s="19">
        <f t="shared" si="215"/>
        <v>0</v>
      </c>
      <c r="U98" s="47" t="str">
        <f t="shared" si="216"/>
        <v>-</v>
      </c>
      <c r="V98" s="52"/>
      <c r="W98" s="12"/>
      <c r="X98" s="12"/>
      <c r="Z98" s="12"/>
    </row>
    <row r="99" spans="1:26" ht="94.5" x14ac:dyDescent="0.25">
      <c r="A99" s="53" t="s">
        <v>144</v>
      </c>
      <c r="B99" s="45" t="s">
        <v>145</v>
      </c>
      <c r="C99" s="49" t="s">
        <v>17</v>
      </c>
      <c r="D99" s="18">
        <v>0</v>
      </c>
      <c r="E99" s="18">
        <v>0</v>
      </c>
      <c r="F99" s="18">
        <v>0</v>
      </c>
      <c r="G99" s="18">
        <v>0</v>
      </c>
      <c r="H99" s="18">
        <v>0</v>
      </c>
      <c r="I99" s="18">
        <v>0</v>
      </c>
      <c r="J99" s="18">
        <v>0</v>
      </c>
      <c r="K99" s="18">
        <v>0</v>
      </c>
      <c r="L99" s="18">
        <v>0</v>
      </c>
      <c r="M99" s="18">
        <v>0</v>
      </c>
      <c r="N99" s="18">
        <v>0</v>
      </c>
      <c r="O99" s="18">
        <v>0</v>
      </c>
      <c r="P99" s="18">
        <v>0</v>
      </c>
      <c r="Q99" s="18">
        <v>0</v>
      </c>
      <c r="R99" s="18">
        <v>0</v>
      </c>
      <c r="S99" s="18">
        <v>0</v>
      </c>
      <c r="T99" s="19">
        <f t="shared" si="215"/>
        <v>0</v>
      </c>
      <c r="U99" s="47" t="str">
        <f t="shared" si="216"/>
        <v>-</v>
      </c>
      <c r="V99" s="52"/>
      <c r="W99" s="12"/>
      <c r="X99" s="12"/>
      <c r="Z99" s="12"/>
    </row>
    <row r="100" spans="1:26" ht="78.75" x14ac:dyDescent="0.25">
      <c r="A100" s="53" t="s">
        <v>146</v>
      </c>
      <c r="B100" s="45" t="s">
        <v>147</v>
      </c>
      <c r="C100" s="49" t="s">
        <v>17</v>
      </c>
      <c r="D100" s="18">
        <v>0</v>
      </c>
      <c r="E100" s="18">
        <v>0</v>
      </c>
      <c r="F100" s="18">
        <v>0</v>
      </c>
      <c r="G100" s="18">
        <v>0</v>
      </c>
      <c r="H100" s="18">
        <v>0</v>
      </c>
      <c r="I100" s="18">
        <v>0</v>
      </c>
      <c r="J100" s="18">
        <v>0</v>
      </c>
      <c r="K100" s="18">
        <v>0</v>
      </c>
      <c r="L100" s="18">
        <v>0</v>
      </c>
      <c r="M100" s="18">
        <v>0</v>
      </c>
      <c r="N100" s="18">
        <v>0</v>
      </c>
      <c r="O100" s="18">
        <v>0</v>
      </c>
      <c r="P100" s="18">
        <v>0</v>
      </c>
      <c r="Q100" s="18">
        <v>0</v>
      </c>
      <c r="R100" s="18">
        <v>0</v>
      </c>
      <c r="S100" s="18">
        <v>0</v>
      </c>
      <c r="T100" s="19">
        <f t="shared" si="215"/>
        <v>0</v>
      </c>
      <c r="U100" s="47" t="str">
        <f t="shared" si="216"/>
        <v>-</v>
      </c>
      <c r="V100" s="52"/>
      <c r="W100" s="12"/>
      <c r="X100" s="12"/>
      <c r="Z100" s="12"/>
    </row>
    <row r="101" spans="1:26" ht="110.25" x14ac:dyDescent="0.25">
      <c r="A101" s="53" t="s">
        <v>148</v>
      </c>
      <c r="B101" s="45" t="s">
        <v>149</v>
      </c>
      <c r="C101" s="49" t="s">
        <v>17</v>
      </c>
      <c r="D101" s="18">
        <v>0</v>
      </c>
      <c r="E101" s="18">
        <v>0</v>
      </c>
      <c r="F101" s="18">
        <v>0</v>
      </c>
      <c r="G101" s="18">
        <v>0</v>
      </c>
      <c r="H101" s="18">
        <v>0</v>
      </c>
      <c r="I101" s="18">
        <v>0</v>
      </c>
      <c r="J101" s="18">
        <v>0</v>
      </c>
      <c r="K101" s="18">
        <v>0</v>
      </c>
      <c r="L101" s="18">
        <v>0</v>
      </c>
      <c r="M101" s="18">
        <v>0</v>
      </c>
      <c r="N101" s="18">
        <v>0</v>
      </c>
      <c r="O101" s="18">
        <v>0</v>
      </c>
      <c r="P101" s="18">
        <v>0</v>
      </c>
      <c r="Q101" s="18">
        <v>0</v>
      </c>
      <c r="R101" s="18">
        <v>0</v>
      </c>
      <c r="S101" s="18">
        <v>0</v>
      </c>
      <c r="T101" s="19">
        <f t="shared" si="215"/>
        <v>0</v>
      </c>
      <c r="U101" s="47" t="str">
        <f t="shared" si="216"/>
        <v>-</v>
      </c>
      <c r="V101" s="52"/>
      <c r="W101" s="12"/>
      <c r="X101" s="12"/>
      <c r="Z101" s="12"/>
    </row>
    <row r="102" spans="1:26" ht="110.25" x14ac:dyDescent="0.25">
      <c r="A102" s="53" t="s">
        <v>150</v>
      </c>
      <c r="B102" s="45" t="s">
        <v>151</v>
      </c>
      <c r="C102" s="49" t="s">
        <v>17</v>
      </c>
      <c r="D102" s="18">
        <v>0</v>
      </c>
      <c r="E102" s="18">
        <v>0</v>
      </c>
      <c r="F102" s="18">
        <v>0</v>
      </c>
      <c r="G102" s="18">
        <v>0</v>
      </c>
      <c r="H102" s="18">
        <v>0</v>
      </c>
      <c r="I102" s="18">
        <v>0</v>
      </c>
      <c r="J102" s="18">
        <v>0</v>
      </c>
      <c r="K102" s="18">
        <v>0</v>
      </c>
      <c r="L102" s="18">
        <v>0</v>
      </c>
      <c r="M102" s="18">
        <v>0</v>
      </c>
      <c r="N102" s="18">
        <v>0</v>
      </c>
      <c r="O102" s="18">
        <v>0</v>
      </c>
      <c r="P102" s="18">
        <v>0</v>
      </c>
      <c r="Q102" s="18">
        <v>0</v>
      </c>
      <c r="R102" s="18">
        <v>0</v>
      </c>
      <c r="S102" s="18">
        <v>0</v>
      </c>
      <c r="T102" s="19">
        <f t="shared" si="215"/>
        <v>0</v>
      </c>
      <c r="U102" s="47" t="str">
        <f t="shared" si="216"/>
        <v>-</v>
      </c>
      <c r="V102" s="70"/>
      <c r="W102" s="12"/>
      <c r="X102" s="12"/>
      <c r="Z102" s="12"/>
    </row>
    <row r="103" spans="1:26" ht="47.25" x14ac:dyDescent="0.25">
      <c r="A103" s="53" t="s">
        <v>152</v>
      </c>
      <c r="B103" s="45" t="s">
        <v>153</v>
      </c>
      <c r="C103" s="49" t="s">
        <v>17</v>
      </c>
      <c r="D103" s="18">
        <v>0</v>
      </c>
      <c r="E103" s="18">
        <v>0</v>
      </c>
      <c r="F103" s="18">
        <v>0</v>
      </c>
      <c r="G103" s="18">
        <v>0</v>
      </c>
      <c r="H103" s="18">
        <v>0</v>
      </c>
      <c r="I103" s="18">
        <v>0</v>
      </c>
      <c r="J103" s="18">
        <v>0</v>
      </c>
      <c r="K103" s="18">
        <v>0</v>
      </c>
      <c r="L103" s="18">
        <v>0</v>
      </c>
      <c r="M103" s="18">
        <v>0</v>
      </c>
      <c r="N103" s="18">
        <v>0</v>
      </c>
      <c r="O103" s="18">
        <v>0</v>
      </c>
      <c r="P103" s="18">
        <v>0</v>
      </c>
      <c r="Q103" s="18">
        <v>0</v>
      </c>
      <c r="R103" s="18">
        <v>0</v>
      </c>
      <c r="S103" s="18">
        <v>0</v>
      </c>
      <c r="T103" s="19">
        <f t="shared" si="215"/>
        <v>0</v>
      </c>
      <c r="U103" s="47" t="str">
        <f t="shared" si="216"/>
        <v>-</v>
      </c>
      <c r="V103" s="52"/>
      <c r="W103" s="12"/>
      <c r="X103" s="12"/>
      <c r="Z103" s="12"/>
    </row>
    <row r="104" spans="1:26" ht="63" x14ac:dyDescent="0.25">
      <c r="A104" s="53" t="s">
        <v>154</v>
      </c>
      <c r="B104" s="45" t="s">
        <v>155</v>
      </c>
      <c r="C104" s="49" t="s">
        <v>17</v>
      </c>
      <c r="D104" s="18">
        <f t="shared" ref="D104:E104" si="241">SUM(D105,D107,D109,D111)</f>
        <v>410.39504471332998</v>
      </c>
      <c r="E104" s="18">
        <f t="shared" si="241"/>
        <v>79.646460230000002</v>
      </c>
      <c r="F104" s="18">
        <f t="shared" ref="F104" si="242">SUM(F105,F107,F109,F111)</f>
        <v>0</v>
      </c>
      <c r="G104" s="18">
        <f t="shared" ref="G104" si="243">SUM(G105,G107,G109,G111)</f>
        <v>330.74858448332998</v>
      </c>
      <c r="H104" s="18">
        <f t="shared" ref="H104" si="244">SUM(H105,H107,H109,H111)</f>
        <v>0</v>
      </c>
      <c r="I104" s="18">
        <f t="shared" ref="I104:Q104" si="245">SUM(I105,I107,I109,I111)</f>
        <v>10.560249540000001</v>
      </c>
      <c r="J104" s="18">
        <f t="shared" si="245"/>
        <v>0</v>
      </c>
      <c r="K104" s="18">
        <f t="shared" si="245"/>
        <v>10.560249540000001</v>
      </c>
      <c r="L104" s="18">
        <f t="shared" si="245"/>
        <v>0</v>
      </c>
      <c r="M104" s="18">
        <f t="shared" si="245"/>
        <v>0</v>
      </c>
      <c r="N104" s="18">
        <f t="shared" si="245"/>
        <v>0</v>
      </c>
      <c r="O104" s="18">
        <f t="shared" si="245"/>
        <v>0</v>
      </c>
      <c r="P104" s="18">
        <f t="shared" si="245"/>
        <v>0</v>
      </c>
      <c r="Q104" s="18">
        <f t="shared" si="245"/>
        <v>0</v>
      </c>
      <c r="R104" s="18">
        <f t="shared" ref="R104" si="246">SUM(R105,R109,R112,R114)</f>
        <v>0</v>
      </c>
      <c r="S104" s="18">
        <f t="shared" ref="S104" si="247">SUM(S105,S107,S109,S111)</f>
        <v>313.21188160999998</v>
      </c>
      <c r="T104" s="19">
        <f t="shared" si="215"/>
        <v>10.560249540000001</v>
      </c>
      <c r="U104" s="47" t="str">
        <f t="shared" si="216"/>
        <v>-</v>
      </c>
      <c r="V104" s="52"/>
      <c r="W104" s="12"/>
      <c r="X104" s="12"/>
      <c r="Z104" s="12"/>
    </row>
    <row r="105" spans="1:26" ht="31.5" x14ac:dyDescent="0.25">
      <c r="A105" s="53" t="s">
        <v>156</v>
      </c>
      <c r="B105" s="45" t="s">
        <v>157</v>
      </c>
      <c r="C105" s="49" t="s">
        <v>17</v>
      </c>
      <c r="D105" s="18">
        <f t="shared" ref="D105:F105" si="248">SUM(D106:D106)</f>
        <v>328.45833355000002</v>
      </c>
      <c r="E105" s="18">
        <f t="shared" si="248"/>
        <v>55.898274569999998</v>
      </c>
      <c r="F105" s="18">
        <f t="shared" si="248"/>
        <v>0</v>
      </c>
      <c r="G105" s="18">
        <f t="shared" ref="G105:O105" si="249">SUM(G106:G106)</f>
        <v>272.56005898000001</v>
      </c>
      <c r="H105" s="18">
        <f t="shared" si="249"/>
        <v>0</v>
      </c>
      <c r="I105" s="18">
        <f t="shared" si="249"/>
        <v>8.9363407000000006</v>
      </c>
      <c r="J105" s="18">
        <f t="shared" ref="J105:R105" si="250">SUM(J106:J108)</f>
        <v>0</v>
      </c>
      <c r="K105" s="18">
        <f t="shared" si="249"/>
        <v>8.9363407000000006</v>
      </c>
      <c r="L105" s="18">
        <f t="shared" si="250"/>
        <v>0</v>
      </c>
      <c r="M105" s="18">
        <f t="shared" si="249"/>
        <v>0</v>
      </c>
      <c r="N105" s="18">
        <f t="shared" si="250"/>
        <v>0</v>
      </c>
      <c r="O105" s="18">
        <f t="shared" si="249"/>
        <v>0</v>
      </c>
      <c r="P105" s="18">
        <f t="shared" si="250"/>
        <v>0</v>
      </c>
      <c r="Q105" s="18">
        <f>SUM(Q106:Q106)</f>
        <v>0</v>
      </c>
      <c r="R105" s="18">
        <f t="shared" si="250"/>
        <v>0</v>
      </c>
      <c r="S105" s="18">
        <f>SUM(S106:S106)</f>
        <v>263.62371827999999</v>
      </c>
      <c r="T105" s="19">
        <f t="shared" si="215"/>
        <v>8.9363407000000006</v>
      </c>
      <c r="U105" s="47" t="str">
        <f t="shared" si="216"/>
        <v>-</v>
      </c>
      <c r="V105" s="52"/>
      <c r="W105" s="12"/>
      <c r="X105" s="12"/>
      <c r="Z105" s="12"/>
    </row>
    <row r="106" spans="1:26" ht="141.75" customHeight="1" x14ac:dyDescent="0.25">
      <c r="A106" s="53" t="s">
        <v>156</v>
      </c>
      <c r="B106" s="58" t="s">
        <v>262</v>
      </c>
      <c r="C106" s="49" t="s">
        <v>275</v>
      </c>
      <c r="D106" s="18">
        <v>328.45833355000002</v>
      </c>
      <c r="E106" s="18">
        <v>55.898274569999998</v>
      </c>
      <c r="F106" s="18" t="s">
        <v>18</v>
      </c>
      <c r="G106" s="18">
        <f>D106-E106</f>
        <v>272.56005898000001</v>
      </c>
      <c r="H106" s="18" t="s">
        <v>18</v>
      </c>
      <c r="I106" s="18">
        <f>SUM(K106,M106,O106,Q106)</f>
        <v>8.9363407000000006</v>
      </c>
      <c r="J106" s="18" t="s">
        <v>18</v>
      </c>
      <c r="K106" s="18">
        <v>8.9363407000000006</v>
      </c>
      <c r="L106" s="18" t="s">
        <v>18</v>
      </c>
      <c r="M106" s="18">
        <v>0</v>
      </c>
      <c r="N106" s="18" t="s">
        <v>18</v>
      </c>
      <c r="O106" s="18">
        <v>0</v>
      </c>
      <c r="P106" s="18" t="s">
        <v>18</v>
      </c>
      <c r="Q106" s="18">
        <v>0</v>
      </c>
      <c r="R106" s="18" t="s">
        <v>18</v>
      </c>
      <c r="S106" s="19">
        <f>G106-I106</f>
        <v>263.62371827999999</v>
      </c>
      <c r="T106" s="19">
        <f>I106</f>
        <v>8.9363407000000006</v>
      </c>
      <c r="U106" s="47" t="s">
        <v>14</v>
      </c>
      <c r="V106" s="61"/>
      <c r="W106" s="12"/>
      <c r="X106" s="12"/>
      <c r="Z106" s="12"/>
    </row>
    <row r="107" spans="1:26" ht="141.75" customHeight="1" x14ac:dyDescent="0.25">
      <c r="A107" s="53" t="s">
        <v>158</v>
      </c>
      <c r="B107" s="45" t="s">
        <v>159</v>
      </c>
      <c r="C107" s="49" t="s">
        <v>17</v>
      </c>
      <c r="D107" s="18">
        <f t="shared" ref="D107:F107" si="251">SUM(D108:D108)</f>
        <v>58.495833330000004</v>
      </c>
      <c r="E107" s="18">
        <f t="shared" si="251"/>
        <v>8.9076700000000031</v>
      </c>
      <c r="F107" s="18">
        <f t="shared" si="251"/>
        <v>0</v>
      </c>
      <c r="G107" s="18">
        <f t="shared" ref="G107:S107" si="252">SUM(G108:G108)</f>
        <v>49.58816333</v>
      </c>
      <c r="H107" s="18">
        <f t="shared" si="252"/>
        <v>0</v>
      </c>
      <c r="I107" s="18">
        <f t="shared" si="252"/>
        <v>0</v>
      </c>
      <c r="J107" s="18" t="s">
        <v>18</v>
      </c>
      <c r="K107" s="18">
        <f t="shared" si="252"/>
        <v>0</v>
      </c>
      <c r="L107" s="18" t="s">
        <v>18</v>
      </c>
      <c r="M107" s="18">
        <f t="shared" si="252"/>
        <v>0</v>
      </c>
      <c r="N107" s="18" t="s">
        <v>18</v>
      </c>
      <c r="O107" s="18">
        <f t="shared" si="252"/>
        <v>0</v>
      </c>
      <c r="P107" s="18" t="s">
        <v>18</v>
      </c>
      <c r="Q107" s="18">
        <f t="shared" si="252"/>
        <v>0</v>
      </c>
      <c r="R107" s="18" t="s">
        <v>18</v>
      </c>
      <c r="S107" s="18">
        <f t="shared" si="252"/>
        <v>49.58816333</v>
      </c>
      <c r="T107" s="19">
        <f>I107</f>
        <v>0</v>
      </c>
      <c r="U107" s="47" t="s">
        <v>14</v>
      </c>
      <c r="V107" s="57"/>
      <c r="W107" s="12"/>
      <c r="X107" s="12"/>
      <c r="Z107" s="12"/>
    </row>
    <row r="108" spans="1:26" ht="31.5" x14ac:dyDescent="0.25">
      <c r="A108" s="53" t="s">
        <v>158</v>
      </c>
      <c r="B108" s="71" t="s">
        <v>248</v>
      </c>
      <c r="C108" s="49" t="s">
        <v>276</v>
      </c>
      <c r="D108" s="18">
        <v>58.495833330000004</v>
      </c>
      <c r="E108" s="18">
        <v>8.9076700000000031</v>
      </c>
      <c r="F108" s="18" t="s">
        <v>18</v>
      </c>
      <c r="G108" s="18">
        <f>D108-E108</f>
        <v>49.58816333</v>
      </c>
      <c r="H108" s="18">
        <f>SUM(J108,L108,N108,P108)</f>
        <v>0</v>
      </c>
      <c r="I108" s="18">
        <f>SUM(K108,M108,O108,Q108)</f>
        <v>0</v>
      </c>
      <c r="J108" s="18" t="s">
        <v>18</v>
      </c>
      <c r="K108" s="18">
        <v>0</v>
      </c>
      <c r="L108" s="18" t="s">
        <v>18</v>
      </c>
      <c r="M108" s="18">
        <v>0</v>
      </c>
      <c r="N108" s="18" t="s">
        <v>18</v>
      </c>
      <c r="O108" s="18">
        <v>0</v>
      </c>
      <c r="P108" s="18" t="s">
        <v>18</v>
      </c>
      <c r="Q108" s="18">
        <v>0</v>
      </c>
      <c r="R108" s="18">
        <v>0</v>
      </c>
      <c r="S108" s="19">
        <f>G108-I108</f>
        <v>49.58816333</v>
      </c>
      <c r="T108" s="19">
        <f>I108</f>
        <v>0</v>
      </c>
      <c r="U108" s="47" t="s">
        <v>14</v>
      </c>
      <c r="V108" s="57"/>
      <c r="W108" s="12"/>
      <c r="X108" s="12"/>
      <c r="Z108" s="12"/>
    </row>
    <row r="109" spans="1:26" ht="31.5" x14ac:dyDescent="0.25">
      <c r="A109" s="53" t="s">
        <v>160</v>
      </c>
      <c r="B109" s="45" t="s">
        <v>161</v>
      </c>
      <c r="C109" s="49" t="s">
        <v>17</v>
      </c>
      <c r="D109" s="18">
        <f t="shared" ref="D109:F109" si="253">SUM(D110:D110)</f>
        <v>10.57151573</v>
      </c>
      <c r="E109" s="18">
        <f t="shared" si="253"/>
        <v>9.4777777299999997</v>
      </c>
      <c r="F109" s="18">
        <f t="shared" si="253"/>
        <v>0</v>
      </c>
      <c r="G109" s="18">
        <f t="shared" ref="G109:S109" si="254">SUM(G110:G110)</f>
        <v>1.0937380000000001</v>
      </c>
      <c r="H109" s="18">
        <f t="shared" si="254"/>
        <v>0</v>
      </c>
      <c r="I109" s="18">
        <f t="shared" si="254"/>
        <v>1.0937380000000001</v>
      </c>
      <c r="J109" s="18">
        <f t="shared" si="254"/>
        <v>0</v>
      </c>
      <c r="K109" s="18">
        <f t="shared" si="254"/>
        <v>1.0937380000000001</v>
      </c>
      <c r="L109" s="18">
        <f t="shared" si="254"/>
        <v>0</v>
      </c>
      <c r="M109" s="18">
        <f t="shared" si="254"/>
        <v>0</v>
      </c>
      <c r="N109" s="18">
        <f t="shared" si="254"/>
        <v>0</v>
      </c>
      <c r="O109" s="18">
        <f t="shared" si="254"/>
        <v>0</v>
      </c>
      <c r="P109" s="18">
        <f t="shared" si="254"/>
        <v>0</v>
      </c>
      <c r="Q109" s="18">
        <f t="shared" si="254"/>
        <v>0</v>
      </c>
      <c r="R109" s="18">
        <v>0</v>
      </c>
      <c r="S109" s="18">
        <f t="shared" si="254"/>
        <v>0</v>
      </c>
      <c r="T109" s="19">
        <f t="shared" ref="T109:T159" si="255">I109-(J109+L109)</f>
        <v>1.0937380000000001</v>
      </c>
      <c r="U109" s="47" t="str">
        <f t="shared" ref="U109:U159" si="256">IF((J109+L109)=0,"-",T109/(J109+L109))</f>
        <v>-</v>
      </c>
      <c r="V109" s="52"/>
      <c r="W109" s="12"/>
      <c r="X109" s="12"/>
      <c r="Z109" s="12"/>
    </row>
    <row r="110" spans="1:26" ht="105.75" customHeight="1" x14ac:dyDescent="0.25">
      <c r="A110" s="53" t="s">
        <v>160</v>
      </c>
      <c r="B110" s="72" t="s">
        <v>277</v>
      </c>
      <c r="C110" s="73" t="s">
        <v>278</v>
      </c>
      <c r="D110" s="18">
        <v>10.57151573</v>
      </c>
      <c r="E110" s="18">
        <v>9.4777777299999997</v>
      </c>
      <c r="F110" s="18" t="s">
        <v>18</v>
      </c>
      <c r="G110" s="18">
        <f>D110-E110</f>
        <v>1.0937380000000001</v>
      </c>
      <c r="H110" s="18">
        <f>SUM(J110,L110,N110,P110)</f>
        <v>0</v>
      </c>
      <c r="I110" s="18">
        <f>SUM(K110,M110,O110,Q110)</f>
        <v>1.0937380000000001</v>
      </c>
      <c r="J110" s="18" t="s">
        <v>18</v>
      </c>
      <c r="K110" s="18">
        <v>1.0937380000000001</v>
      </c>
      <c r="L110" s="18" t="s">
        <v>18</v>
      </c>
      <c r="M110" s="18">
        <v>0</v>
      </c>
      <c r="N110" s="18" t="s">
        <v>18</v>
      </c>
      <c r="O110" s="18">
        <v>0</v>
      </c>
      <c r="P110" s="18" t="s">
        <v>18</v>
      </c>
      <c r="Q110" s="18">
        <v>0</v>
      </c>
      <c r="R110" s="18">
        <v>0</v>
      </c>
      <c r="S110" s="19">
        <f>G110-I110</f>
        <v>0</v>
      </c>
      <c r="T110" s="19">
        <f>I110</f>
        <v>1.0937380000000001</v>
      </c>
      <c r="U110" s="47" t="s">
        <v>14</v>
      </c>
      <c r="V110" s="52"/>
      <c r="W110" s="12"/>
      <c r="X110" s="12"/>
      <c r="Z110" s="12"/>
    </row>
    <row r="111" spans="1:26" ht="31.5" x14ac:dyDescent="0.25">
      <c r="A111" s="53" t="s">
        <v>162</v>
      </c>
      <c r="B111" s="45" t="s">
        <v>113</v>
      </c>
      <c r="C111" s="49" t="s">
        <v>17</v>
      </c>
      <c r="D111" s="18">
        <f t="shared" ref="D111:F111" si="257">SUM(D112:D113)</f>
        <v>12.869362103330001</v>
      </c>
      <c r="E111" s="18">
        <f t="shared" si="257"/>
        <v>5.3627379299999998</v>
      </c>
      <c r="F111" s="18">
        <f t="shared" si="257"/>
        <v>0</v>
      </c>
      <c r="G111" s="18">
        <f t="shared" ref="G111:S111" si="258">SUM(G112:G113)</f>
        <v>7.5066241733300005</v>
      </c>
      <c r="H111" s="18">
        <f t="shared" si="258"/>
        <v>0</v>
      </c>
      <c r="I111" s="18">
        <f t="shared" si="258"/>
        <v>0.53017084000000025</v>
      </c>
      <c r="J111" s="18">
        <f t="shared" si="258"/>
        <v>0</v>
      </c>
      <c r="K111" s="18">
        <f t="shared" si="258"/>
        <v>0.53017084000000025</v>
      </c>
      <c r="L111" s="18">
        <f t="shared" si="258"/>
        <v>0</v>
      </c>
      <c r="M111" s="18">
        <f t="shared" si="258"/>
        <v>0</v>
      </c>
      <c r="N111" s="18">
        <f t="shared" si="258"/>
        <v>0</v>
      </c>
      <c r="O111" s="18">
        <f t="shared" si="258"/>
        <v>0</v>
      </c>
      <c r="P111" s="18">
        <f t="shared" si="258"/>
        <v>0</v>
      </c>
      <c r="Q111" s="18">
        <f t="shared" si="258"/>
        <v>0</v>
      </c>
      <c r="R111" s="18">
        <v>0</v>
      </c>
      <c r="S111" s="18">
        <f t="shared" si="258"/>
        <v>0</v>
      </c>
      <c r="T111" s="19">
        <f t="shared" si="255"/>
        <v>0.53017084000000025</v>
      </c>
      <c r="U111" s="47" t="str">
        <f t="shared" si="256"/>
        <v>-</v>
      </c>
      <c r="V111" s="74"/>
      <c r="W111" s="12"/>
      <c r="X111" s="12"/>
      <c r="Z111" s="12"/>
    </row>
    <row r="112" spans="1:26" ht="81" customHeight="1" x14ac:dyDescent="0.25">
      <c r="A112" s="53" t="s">
        <v>279</v>
      </c>
      <c r="B112" s="58" t="s">
        <v>280</v>
      </c>
      <c r="C112" s="75" t="s">
        <v>281</v>
      </c>
      <c r="D112" s="18">
        <v>6.9764533333300003</v>
      </c>
      <c r="E112" s="18">
        <v>0</v>
      </c>
      <c r="F112" s="18" t="s">
        <v>18</v>
      </c>
      <c r="G112" s="18">
        <f>D112-E112</f>
        <v>6.9764533333300003</v>
      </c>
      <c r="H112" s="18">
        <f>SUM(J112,L112,N112,P112)</f>
        <v>0</v>
      </c>
      <c r="I112" s="18">
        <f>SUM(K112,M112,O112,Q112)</f>
        <v>0</v>
      </c>
      <c r="J112" s="18" t="s">
        <v>18</v>
      </c>
      <c r="K112" s="18">
        <v>0</v>
      </c>
      <c r="L112" s="18" t="s">
        <v>18</v>
      </c>
      <c r="M112" s="18">
        <f t="shared" ref="M112:S112" si="259">SUM(M113:M113)</f>
        <v>0</v>
      </c>
      <c r="N112" s="18" t="s">
        <v>18</v>
      </c>
      <c r="O112" s="18">
        <f t="shared" si="259"/>
        <v>0</v>
      </c>
      <c r="P112" s="18" t="s">
        <v>18</v>
      </c>
      <c r="Q112" s="18">
        <f t="shared" si="259"/>
        <v>0</v>
      </c>
      <c r="R112" s="18">
        <f t="shared" si="259"/>
        <v>0</v>
      </c>
      <c r="S112" s="18">
        <f t="shared" si="259"/>
        <v>0</v>
      </c>
      <c r="T112" s="19">
        <f>I112</f>
        <v>0</v>
      </c>
      <c r="U112" s="47" t="s">
        <v>14</v>
      </c>
      <c r="V112" s="52"/>
      <c r="W112" s="12"/>
      <c r="X112" s="12"/>
      <c r="Z112" s="12"/>
    </row>
    <row r="113" spans="1:26" ht="108" customHeight="1" x14ac:dyDescent="0.25">
      <c r="A113" s="76" t="s">
        <v>162</v>
      </c>
      <c r="B113" s="72" t="s">
        <v>258</v>
      </c>
      <c r="C113" s="75" t="s">
        <v>259</v>
      </c>
      <c r="D113" s="18">
        <v>5.89290877</v>
      </c>
      <c r="E113" s="18">
        <v>5.3627379299999998</v>
      </c>
      <c r="F113" s="18" t="s">
        <v>18</v>
      </c>
      <c r="G113" s="18">
        <f>D113-E113</f>
        <v>0.53017084000000025</v>
      </c>
      <c r="H113" s="18">
        <f>SUM(J113,L113,N113,P113)</f>
        <v>0</v>
      </c>
      <c r="I113" s="18">
        <f>SUM(K113,M113,O113,Q113)</f>
        <v>0.53017084000000025</v>
      </c>
      <c r="J113" s="18" t="s">
        <v>18</v>
      </c>
      <c r="K113" s="18">
        <v>0.53017084000000025</v>
      </c>
      <c r="L113" s="18" t="s">
        <v>18</v>
      </c>
      <c r="M113" s="18">
        <v>0</v>
      </c>
      <c r="N113" s="18" t="s">
        <v>18</v>
      </c>
      <c r="O113" s="18">
        <v>0</v>
      </c>
      <c r="P113" s="18" t="s">
        <v>18</v>
      </c>
      <c r="Q113" s="18">
        <v>0</v>
      </c>
      <c r="R113" s="18">
        <v>0</v>
      </c>
      <c r="S113" s="19">
        <f>G113-I113</f>
        <v>0</v>
      </c>
      <c r="T113" s="19">
        <f>I113</f>
        <v>0.53017084000000025</v>
      </c>
      <c r="U113" s="47" t="s">
        <v>14</v>
      </c>
      <c r="V113" s="52"/>
      <c r="W113" s="12"/>
      <c r="X113" s="12"/>
      <c r="Z113" s="12"/>
    </row>
    <row r="114" spans="1:26" ht="121.5" customHeight="1" x14ac:dyDescent="0.25">
      <c r="A114" s="53" t="s">
        <v>163</v>
      </c>
      <c r="B114" s="45" t="s">
        <v>164</v>
      </c>
      <c r="C114" s="18" t="s">
        <v>17</v>
      </c>
      <c r="D114" s="18">
        <f t="shared" ref="D114:E114" si="260">SUM(D115,D117,D118,D119)</f>
        <v>49.564146699999995</v>
      </c>
      <c r="E114" s="18">
        <f t="shared" si="260"/>
        <v>23.910270069999999</v>
      </c>
      <c r="F114" s="18">
        <f t="shared" ref="F114" si="261">SUM(F115,F117,F118,F119)</f>
        <v>0</v>
      </c>
      <c r="G114" s="18">
        <f t="shared" ref="G114:I114" si="262">SUM(G115,G117,G118,G119)</f>
        <v>25.653876629999999</v>
      </c>
      <c r="H114" s="18">
        <f t="shared" ref="H114" si="263">SUM(H115,H117,H118,H119)</f>
        <v>0</v>
      </c>
      <c r="I114" s="18">
        <f t="shared" si="262"/>
        <v>1.45935769</v>
      </c>
      <c r="J114" s="18">
        <f t="shared" ref="J114:Q114" si="264">SUM(J115,J117,J118,J119)</f>
        <v>0</v>
      </c>
      <c r="K114" s="18">
        <f t="shared" si="264"/>
        <v>1.45935769</v>
      </c>
      <c r="L114" s="18">
        <f t="shared" si="264"/>
        <v>0</v>
      </c>
      <c r="M114" s="18">
        <f t="shared" si="264"/>
        <v>0</v>
      </c>
      <c r="N114" s="18">
        <f t="shared" si="264"/>
        <v>0</v>
      </c>
      <c r="O114" s="18">
        <f t="shared" si="264"/>
        <v>0</v>
      </c>
      <c r="P114" s="18">
        <f t="shared" si="264"/>
        <v>0</v>
      </c>
      <c r="Q114" s="18">
        <f t="shared" si="264"/>
        <v>0</v>
      </c>
      <c r="R114" s="18">
        <f t="shared" ref="R114" si="265">SUM(R115:R117)</f>
        <v>0</v>
      </c>
      <c r="S114" s="18">
        <f t="shared" ref="S114" si="266">SUM(S115,S117,S118,S119)</f>
        <v>24.194518940000002</v>
      </c>
      <c r="T114" s="19">
        <f t="shared" si="255"/>
        <v>1.45935769</v>
      </c>
      <c r="U114" s="47" t="str">
        <f t="shared" si="256"/>
        <v>-</v>
      </c>
      <c r="V114" s="71"/>
      <c r="W114" s="12"/>
      <c r="X114" s="12"/>
      <c r="Z114" s="12"/>
    </row>
    <row r="115" spans="1:26" ht="63" x14ac:dyDescent="0.25">
      <c r="A115" s="53" t="s">
        <v>165</v>
      </c>
      <c r="B115" s="45" t="s">
        <v>166</v>
      </c>
      <c r="C115" s="49" t="s">
        <v>17</v>
      </c>
      <c r="D115" s="18">
        <f t="shared" ref="D115:F115" si="267">SUM(D116:D116)</f>
        <v>3.8374315299999999</v>
      </c>
      <c r="E115" s="18">
        <f t="shared" si="267"/>
        <v>3.1846679</v>
      </c>
      <c r="F115" s="18">
        <f t="shared" si="267"/>
        <v>0</v>
      </c>
      <c r="G115" s="18">
        <f t="shared" ref="G115:S115" si="268">SUM(G116:G116)</f>
        <v>0.65276362999999993</v>
      </c>
      <c r="H115" s="18">
        <f t="shared" si="268"/>
        <v>0</v>
      </c>
      <c r="I115" s="18">
        <f t="shared" si="268"/>
        <v>1.45935769</v>
      </c>
      <c r="J115" s="18">
        <f t="shared" si="268"/>
        <v>0</v>
      </c>
      <c r="K115" s="18">
        <f t="shared" si="268"/>
        <v>1.45935769</v>
      </c>
      <c r="L115" s="18">
        <f t="shared" si="268"/>
        <v>0</v>
      </c>
      <c r="M115" s="18">
        <f t="shared" si="268"/>
        <v>0</v>
      </c>
      <c r="N115" s="18">
        <f t="shared" si="268"/>
        <v>0</v>
      </c>
      <c r="O115" s="18">
        <f t="shared" si="268"/>
        <v>0</v>
      </c>
      <c r="P115" s="18">
        <f t="shared" si="268"/>
        <v>0</v>
      </c>
      <c r="Q115" s="18">
        <f t="shared" si="268"/>
        <v>0</v>
      </c>
      <c r="R115" s="18">
        <v>0</v>
      </c>
      <c r="S115" s="18">
        <f t="shared" si="268"/>
        <v>-0.80659406000000011</v>
      </c>
      <c r="T115" s="19">
        <f t="shared" si="255"/>
        <v>1.45935769</v>
      </c>
      <c r="U115" s="47" t="str">
        <f t="shared" si="256"/>
        <v>-</v>
      </c>
      <c r="V115" s="71"/>
      <c r="W115" s="12"/>
      <c r="X115" s="12"/>
      <c r="Z115" s="12"/>
    </row>
    <row r="116" spans="1:26" ht="110.25" x14ac:dyDescent="0.25">
      <c r="A116" s="76" t="s">
        <v>165</v>
      </c>
      <c r="B116" s="72" t="s">
        <v>260</v>
      </c>
      <c r="C116" s="75" t="s">
        <v>256</v>
      </c>
      <c r="D116" s="18">
        <v>3.8374315299999999</v>
      </c>
      <c r="E116" s="18">
        <v>3.1846679</v>
      </c>
      <c r="F116" s="18" t="s">
        <v>18</v>
      </c>
      <c r="G116" s="18">
        <f>D116-E116</f>
        <v>0.65276362999999993</v>
      </c>
      <c r="H116" s="18">
        <f>SUM(J116,L116,N116,P116)</f>
        <v>0</v>
      </c>
      <c r="I116" s="18">
        <f>SUM(K116,M116,O116,Q116)</f>
        <v>1.45935769</v>
      </c>
      <c r="J116" s="18" t="s">
        <v>18</v>
      </c>
      <c r="K116" s="18">
        <v>1.45935769</v>
      </c>
      <c r="L116" s="18" t="s">
        <v>18</v>
      </c>
      <c r="M116" s="18">
        <v>0</v>
      </c>
      <c r="N116" s="18" t="s">
        <v>18</v>
      </c>
      <c r="O116" s="18">
        <v>0</v>
      </c>
      <c r="P116" s="18" t="s">
        <v>18</v>
      </c>
      <c r="Q116" s="18">
        <v>0</v>
      </c>
      <c r="R116" s="18">
        <v>0</v>
      </c>
      <c r="S116" s="19">
        <f>G116-I116</f>
        <v>-0.80659406000000011</v>
      </c>
      <c r="T116" s="19">
        <f>I116</f>
        <v>1.45935769</v>
      </c>
      <c r="U116" s="47" t="s">
        <v>14</v>
      </c>
      <c r="V116" s="71"/>
      <c r="W116" s="12"/>
      <c r="X116" s="12"/>
      <c r="Z116" s="12"/>
    </row>
    <row r="117" spans="1:26" ht="47.25" x14ac:dyDescent="0.25">
      <c r="A117" s="53" t="s">
        <v>167</v>
      </c>
      <c r="B117" s="45" t="s">
        <v>168</v>
      </c>
      <c r="C117" s="49" t="s">
        <v>17</v>
      </c>
      <c r="D117" s="18">
        <v>0</v>
      </c>
      <c r="E117" s="18">
        <v>0</v>
      </c>
      <c r="F117" s="18">
        <v>0</v>
      </c>
      <c r="G117" s="18">
        <v>0</v>
      </c>
      <c r="H117" s="18">
        <v>0</v>
      </c>
      <c r="I117" s="18">
        <v>0</v>
      </c>
      <c r="J117" s="18">
        <v>0</v>
      </c>
      <c r="K117" s="18">
        <v>0</v>
      </c>
      <c r="L117" s="18">
        <v>0</v>
      </c>
      <c r="M117" s="18">
        <v>0</v>
      </c>
      <c r="N117" s="18">
        <v>0</v>
      </c>
      <c r="O117" s="18">
        <v>0</v>
      </c>
      <c r="P117" s="18">
        <v>0</v>
      </c>
      <c r="Q117" s="18">
        <v>0</v>
      </c>
      <c r="R117" s="18">
        <v>0</v>
      </c>
      <c r="S117" s="18">
        <v>0</v>
      </c>
      <c r="T117" s="19">
        <f t="shared" si="255"/>
        <v>0</v>
      </c>
      <c r="U117" s="47" t="str">
        <f t="shared" si="256"/>
        <v>-</v>
      </c>
      <c r="V117" s="71"/>
      <c r="W117" s="12"/>
      <c r="X117" s="12"/>
      <c r="Z117" s="12"/>
    </row>
    <row r="118" spans="1:26" ht="47.25" x14ac:dyDescent="0.25">
      <c r="A118" s="53" t="s">
        <v>169</v>
      </c>
      <c r="B118" s="45" t="s">
        <v>170</v>
      </c>
      <c r="C118" s="49" t="s">
        <v>17</v>
      </c>
      <c r="D118" s="18">
        <v>0</v>
      </c>
      <c r="E118" s="18">
        <v>0</v>
      </c>
      <c r="F118" s="18">
        <v>0</v>
      </c>
      <c r="G118" s="18">
        <v>0</v>
      </c>
      <c r="H118" s="18">
        <v>0</v>
      </c>
      <c r="I118" s="18">
        <v>0</v>
      </c>
      <c r="J118" s="18">
        <v>0</v>
      </c>
      <c r="K118" s="18">
        <v>0</v>
      </c>
      <c r="L118" s="18">
        <v>0</v>
      </c>
      <c r="M118" s="18">
        <v>0</v>
      </c>
      <c r="N118" s="18">
        <v>0</v>
      </c>
      <c r="O118" s="18">
        <v>0</v>
      </c>
      <c r="P118" s="18">
        <v>0</v>
      </c>
      <c r="Q118" s="18">
        <v>0</v>
      </c>
      <c r="R118" s="18">
        <f t="shared" ref="R118" si="269">SUM(R119,R122,R124,R125)</f>
        <v>0</v>
      </c>
      <c r="S118" s="18">
        <v>0</v>
      </c>
      <c r="T118" s="19">
        <f t="shared" si="255"/>
        <v>0</v>
      </c>
      <c r="U118" s="47" t="str">
        <f t="shared" si="256"/>
        <v>-</v>
      </c>
      <c r="V118" s="77"/>
      <c r="W118" s="12"/>
      <c r="X118" s="12"/>
      <c r="Z118" s="12"/>
    </row>
    <row r="119" spans="1:26" ht="47.25" x14ac:dyDescent="0.25">
      <c r="A119" s="53" t="s">
        <v>171</v>
      </c>
      <c r="B119" s="45" t="s">
        <v>115</v>
      </c>
      <c r="C119" s="49" t="s">
        <v>17</v>
      </c>
      <c r="D119" s="18">
        <f t="shared" ref="D119:E119" si="270">SUM(D120:D121)</f>
        <v>45.726715169999999</v>
      </c>
      <c r="E119" s="18">
        <f t="shared" si="270"/>
        <v>20.725602169999998</v>
      </c>
      <c r="F119" s="18">
        <f t="shared" ref="F119" si="271">SUM(F120:F121)</f>
        <v>0</v>
      </c>
      <c r="G119" s="18">
        <f t="shared" ref="G119:R119" si="272">SUM(G120:G121)</f>
        <v>25.001113</v>
      </c>
      <c r="H119" s="18">
        <f t="shared" ref="H119:I119" si="273">SUM(H120:H121)</f>
        <v>0</v>
      </c>
      <c r="I119" s="18">
        <f t="shared" si="273"/>
        <v>0</v>
      </c>
      <c r="J119" s="18">
        <f t="shared" si="272"/>
        <v>0</v>
      </c>
      <c r="K119" s="18">
        <f t="shared" si="272"/>
        <v>0</v>
      </c>
      <c r="L119" s="18">
        <f t="shared" si="272"/>
        <v>0</v>
      </c>
      <c r="M119" s="18">
        <f t="shared" ref="M119:O119" si="274">SUM(M120:M121)</f>
        <v>0</v>
      </c>
      <c r="N119" s="18">
        <f t="shared" si="272"/>
        <v>0</v>
      </c>
      <c r="O119" s="18">
        <f t="shared" si="274"/>
        <v>0</v>
      </c>
      <c r="P119" s="18">
        <f t="shared" si="272"/>
        <v>0</v>
      </c>
      <c r="Q119" s="18">
        <f t="shared" si="272"/>
        <v>0</v>
      </c>
      <c r="R119" s="18">
        <f t="shared" si="272"/>
        <v>0</v>
      </c>
      <c r="S119" s="18">
        <f t="shared" ref="S119" si="275">SUM(S120:S121)</f>
        <v>25.001113</v>
      </c>
      <c r="T119" s="19">
        <f t="shared" si="255"/>
        <v>0</v>
      </c>
      <c r="U119" s="47" t="str">
        <f t="shared" si="256"/>
        <v>-</v>
      </c>
      <c r="V119" s="77"/>
      <c r="W119" s="12"/>
      <c r="X119" s="12"/>
      <c r="Z119" s="12"/>
    </row>
    <row r="120" spans="1:26" ht="199.5" customHeight="1" x14ac:dyDescent="0.25">
      <c r="A120" s="53" t="s">
        <v>171</v>
      </c>
      <c r="B120" s="58" t="s">
        <v>282</v>
      </c>
      <c r="C120" s="49" t="s">
        <v>283</v>
      </c>
      <c r="D120" s="18">
        <v>26.650067999999997</v>
      </c>
      <c r="E120" s="18">
        <v>15.166074999999999</v>
      </c>
      <c r="F120" s="18" t="s">
        <v>18</v>
      </c>
      <c r="G120" s="18">
        <f>D120-E120</f>
        <v>11.483992999999998</v>
      </c>
      <c r="H120" s="18">
        <f>SUM(J120,L120,N120,P120)</f>
        <v>0</v>
      </c>
      <c r="I120" s="18">
        <f>SUM(K120,M120,O120,Q120)</f>
        <v>0</v>
      </c>
      <c r="J120" s="18" t="s">
        <v>18</v>
      </c>
      <c r="K120" s="18">
        <v>0</v>
      </c>
      <c r="L120" s="18" t="s">
        <v>18</v>
      </c>
      <c r="M120" s="18">
        <v>0</v>
      </c>
      <c r="N120" s="18" t="s">
        <v>18</v>
      </c>
      <c r="O120" s="18">
        <v>0</v>
      </c>
      <c r="P120" s="18" t="s">
        <v>18</v>
      </c>
      <c r="Q120" s="18">
        <v>0</v>
      </c>
      <c r="R120" s="18">
        <v>0</v>
      </c>
      <c r="S120" s="19">
        <f>G120-I120</f>
        <v>11.483992999999998</v>
      </c>
      <c r="T120" s="19">
        <f>I120</f>
        <v>0</v>
      </c>
      <c r="U120" s="47" t="s">
        <v>14</v>
      </c>
      <c r="V120" s="52"/>
      <c r="W120" s="12"/>
      <c r="X120" s="12"/>
      <c r="Z120" s="12"/>
    </row>
    <row r="121" spans="1:26" ht="63.75" customHeight="1" x14ac:dyDescent="0.25">
      <c r="A121" s="53" t="s">
        <v>171</v>
      </c>
      <c r="B121" s="58" t="s">
        <v>284</v>
      </c>
      <c r="C121" s="49" t="s">
        <v>285</v>
      </c>
      <c r="D121" s="18">
        <v>19.076647170000001</v>
      </c>
      <c r="E121" s="18">
        <v>5.55952717</v>
      </c>
      <c r="F121" s="18" t="s">
        <v>18</v>
      </c>
      <c r="G121" s="18">
        <f>D121-E121</f>
        <v>13.517120000000002</v>
      </c>
      <c r="H121" s="18">
        <f>SUM(J121,L121,N121,P121)</f>
        <v>0</v>
      </c>
      <c r="I121" s="18">
        <f>SUM(K121,M121,O121,Q121)</f>
        <v>0</v>
      </c>
      <c r="J121" s="18" t="s">
        <v>18</v>
      </c>
      <c r="K121" s="18">
        <v>0</v>
      </c>
      <c r="L121" s="18" t="s">
        <v>18</v>
      </c>
      <c r="M121" s="18">
        <v>0</v>
      </c>
      <c r="N121" s="18" t="s">
        <v>18</v>
      </c>
      <c r="O121" s="18">
        <v>0</v>
      </c>
      <c r="P121" s="18" t="s">
        <v>18</v>
      </c>
      <c r="Q121" s="18">
        <v>0</v>
      </c>
      <c r="R121" s="18">
        <v>0</v>
      </c>
      <c r="S121" s="19">
        <f>G121-I121</f>
        <v>13.517120000000002</v>
      </c>
      <c r="T121" s="19">
        <f>I121</f>
        <v>0</v>
      </c>
      <c r="U121" s="47" t="s">
        <v>14</v>
      </c>
      <c r="V121" s="52"/>
      <c r="W121" s="12"/>
      <c r="X121" s="12"/>
      <c r="Z121" s="12"/>
    </row>
    <row r="122" spans="1:26" ht="47.25" x14ac:dyDescent="0.25">
      <c r="A122" s="53" t="s">
        <v>172</v>
      </c>
      <c r="B122" s="45" t="s">
        <v>173</v>
      </c>
      <c r="C122" s="49" t="s">
        <v>17</v>
      </c>
      <c r="D122" s="18">
        <f t="shared" ref="D122:E122" si="276">SUM(D123,D126)</f>
        <v>0</v>
      </c>
      <c r="E122" s="18">
        <f t="shared" si="276"/>
        <v>0</v>
      </c>
      <c r="F122" s="18">
        <f t="shared" ref="F122" si="277">SUM(F123,F126)</f>
        <v>0</v>
      </c>
      <c r="G122" s="18">
        <f t="shared" ref="G122:I122" si="278">SUM(G123,G126)</f>
        <v>0</v>
      </c>
      <c r="H122" s="18">
        <f t="shared" ref="H122" si="279">SUM(H123,H126)</f>
        <v>0</v>
      </c>
      <c r="I122" s="18">
        <f t="shared" si="278"/>
        <v>0</v>
      </c>
      <c r="J122" s="18">
        <v>0</v>
      </c>
      <c r="K122" s="18">
        <f t="shared" ref="K122:M122" si="280">SUM(K123,K126)</f>
        <v>0</v>
      </c>
      <c r="L122" s="18">
        <v>0</v>
      </c>
      <c r="M122" s="18">
        <f t="shared" si="280"/>
        <v>0</v>
      </c>
      <c r="N122" s="18">
        <v>0</v>
      </c>
      <c r="O122" s="18">
        <f t="shared" ref="O122:Q122" si="281">SUM(O123,O126)</f>
        <v>0</v>
      </c>
      <c r="P122" s="18">
        <v>0</v>
      </c>
      <c r="Q122" s="18">
        <f t="shared" si="281"/>
        <v>0</v>
      </c>
      <c r="R122" s="18">
        <v>0</v>
      </c>
      <c r="S122" s="18">
        <f t="shared" ref="S122" si="282">SUM(S123,S126)</f>
        <v>0</v>
      </c>
      <c r="T122" s="19">
        <f>I122-(J122+L122)</f>
        <v>0</v>
      </c>
      <c r="U122" s="47" t="str">
        <f t="shared" si="256"/>
        <v>-</v>
      </c>
      <c r="V122" s="52"/>
      <c r="W122" s="12"/>
      <c r="X122" s="12"/>
      <c r="Z122" s="12"/>
    </row>
    <row r="123" spans="1:26" ht="31.5" x14ac:dyDescent="0.25">
      <c r="A123" s="78" t="s">
        <v>174</v>
      </c>
      <c r="B123" s="54" t="s">
        <v>175</v>
      </c>
      <c r="C123" s="49" t="s">
        <v>17</v>
      </c>
      <c r="D123" s="18">
        <f t="shared" ref="D123:E123" si="283">SUM(D124:D125)</f>
        <v>0</v>
      </c>
      <c r="E123" s="18">
        <f t="shared" si="283"/>
        <v>0</v>
      </c>
      <c r="F123" s="18">
        <f t="shared" ref="F123" si="284">SUM(F124:F125)</f>
        <v>0</v>
      </c>
      <c r="G123" s="18">
        <f t="shared" ref="G123" si="285">SUM(G124:G125)</f>
        <v>0</v>
      </c>
      <c r="H123" s="18">
        <f t="shared" ref="H123" si="286">SUM(H124:H125)</f>
        <v>0</v>
      </c>
      <c r="I123" s="18">
        <f t="shared" ref="I123:Q123" si="287">SUM(I124:I125)</f>
        <v>0</v>
      </c>
      <c r="J123" s="18">
        <f t="shared" si="287"/>
        <v>0</v>
      </c>
      <c r="K123" s="18">
        <f t="shared" si="287"/>
        <v>0</v>
      </c>
      <c r="L123" s="18">
        <f t="shared" si="287"/>
        <v>0</v>
      </c>
      <c r="M123" s="18">
        <f t="shared" si="287"/>
        <v>0</v>
      </c>
      <c r="N123" s="18">
        <f t="shared" si="287"/>
        <v>0</v>
      </c>
      <c r="O123" s="18">
        <f t="shared" si="287"/>
        <v>0</v>
      </c>
      <c r="P123" s="18">
        <f t="shared" si="287"/>
        <v>0</v>
      </c>
      <c r="Q123" s="18">
        <f t="shared" si="287"/>
        <v>0</v>
      </c>
      <c r="R123" s="18"/>
      <c r="S123" s="18">
        <f t="shared" ref="S123" si="288">SUM(S124:S125)</f>
        <v>0</v>
      </c>
      <c r="T123" s="19">
        <f>I123-(J123+L123)</f>
        <v>0</v>
      </c>
      <c r="U123" s="47"/>
      <c r="V123" s="52"/>
      <c r="W123" s="12"/>
      <c r="X123" s="12"/>
      <c r="Z123" s="12"/>
    </row>
    <row r="124" spans="1:26" ht="63" x14ac:dyDescent="0.25">
      <c r="A124" s="79" t="s">
        <v>176</v>
      </c>
      <c r="B124" s="45" t="s">
        <v>177</v>
      </c>
      <c r="C124" s="49" t="s">
        <v>17</v>
      </c>
      <c r="D124" s="18">
        <v>0</v>
      </c>
      <c r="E124" s="18">
        <v>0</v>
      </c>
      <c r="F124" s="18">
        <v>0</v>
      </c>
      <c r="G124" s="18">
        <v>0</v>
      </c>
      <c r="H124" s="18">
        <v>0</v>
      </c>
      <c r="I124" s="18">
        <v>0</v>
      </c>
      <c r="J124" s="18">
        <v>0</v>
      </c>
      <c r="K124" s="18">
        <v>0</v>
      </c>
      <c r="L124" s="18">
        <v>0</v>
      </c>
      <c r="M124" s="18">
        <v>0</v>
      </c>
      <c r="N124" s="18">
        <v>0</v>
      </c>
      <c r="O124" s="18">
        <v>0</v>
      </c>
      <c r="P124" s="18">
        <v>0</v>
      </c>
      <c r="Q124" s="18">
        <v>0</v>
      </c>
      <c r="R124" s="18">
        <v>0</v>
      </c>
      <c r="S124" s="18">
        <v>0</v>
      </c>
      <c r="T124" s="19">
        <f t="shared" si="255"/>
        <v>0</v>
      </c>
      <c r="U124" s="47" t="str">
        <f t="shared" si="256"/>
        <v>-</v>
      </c>
      <c r="V124" s="52"/>
      <c r="W124" s="12"/>
      <c r="X124" s="12"/>
      <c r="Z124" s="12"/>
    </row>
    <row r="125" spans="1:26" ht="153.75" customHeight="1" x14ac:dyDescent="0.25">
      <c r="A125" s="79" t="s">
        <v>178</v>
      </c>
      <c r="B125" s="45" t="s">
        <v>179</v>
      </c>
      <c r="C125" s="49" t="s">
        <v>17</v>
      </c>
      <c r="D125" s="18">
        <v>0</v>
      </c>
      <c r="E125" s="18">
        <v>0</v>
      </c>
      <c r="F125" s="18">
        <v>0</v>
      </c>
      <c r="G125" s="18">
        <v>0</v>
      </c>
      <c r="H125" s="18">
        <v>0</v>
      </c>
      <c r="I125" s="18">
        <v>0</v>
      </c>
      <c r="J125" s="18">
        <v>0</v>
      </c>
      <c r="K125" s="18">
        <v>0</v>
      </c>
      <c r="L125" s="18">
        <v>0</v>
      </c>
      <c r="M125" s="18">
        <v>0</v>
      </c>
      <c r="N125" s="18">
        <v>0</v>
      </c>
      <c r="O125" s="18">
        <v>0</v>
      </c>
      <c r="P125" s="18">
        <v>0</v>
      </c>
      <c r="Q125" s="18">
        <v>0</v>
      </c>
      <c r="R125" s="18">
        <f t="shared" ref="R125" si="289">SUM(R126:R127)</f>
        <v>0</v>
      </c>
      <c r="S125" s="18">
        <v>0</v>
      </c>
      <c r="T125" s="19">
        <f>I125-(J125+L125)</f>
        <v>0</v>
      </c>
      <c r="U125" s="47" t="str">
        <f t="shared" si="256"/>
        <v>-</v>
      </c>
      <c r="V125" s="71"/>
      <c r="W125" s="12"/>
      <c r="X125" s="12"/>
      <c r="Z125" s="12"/>
    </row>
    <row r="126" spans="1:26" ht="43.5" customHeight="1" x14ac:dyDescent="0.25">
      <c r="A126" s="78" t="s">
        <v>180</v>
      </c>
      <c r="B126" s="54" t="s">
        <v>175</v>
      </c>
      <c r="C126" s="49" t="s">
        <v>17</v>
      </c>
      <c r="D126" s="18">
        <f t="shared" ref="D126:F126" si="290">F126+H126+J126+L126</f>
        <v>0</v>
      </c>
      <c r="E126" s="18">
        <f t="shared" si="290"/>
        <v>0</v>
      </c>
      <c r="F126" s="18">
        <f t="shared" si="290"/>
        <v>0</v>
      </c>
      <c r="G126" s="18">
        <f t="shared" ref="G126:U126" si="291">I126+K126+M126+O126</f>
        <v>0</v>
      </c>
      <c r="H126" s="18">
        <f>J126+L126+N126+P126</f>
        <v>0</v>
      </c>
      <c r="I126" s="18">
        <f t="shared" si="291"/>
        <v>0</v>
      </c>
      <c r="J126" s="18">
        <f t="shared" si="291"/>
        <v>0</v>
      </c>
      <c r="K126" s="18">
        <f t="shared" si="291"/>
        <v>0</v>
      </c>
      <c r="L126" s="18">
        <f t="shared" si="291"/>
        <v>0</v>
      </c>
      <c r="M126" s="18">
        <f t="shared" si="291"/>
        <v>0</v>
      </c>
      <c r="N126" s="18">
        <f t="shared" si="291"/>
        <v>0</v>
      </c>
      <c r="O126" s="18">
        <f t="shared" si="291"/>
        <v>0</v>
      </c>
      <c r="P126" s="18">
        <f t="shared" si="291"/>
        <v>0</v>
      </c>
      <c r="Q126" s="18">
        <f t="shared" si="291"/>
        <v>0</v>
      </c>
      <c r="R126" s="18">
        <f t="shared" si="291"/>
        <v>0</v>
      </c>
      <c r="S126" s="18">
        <f t="shared" si="291"/>
        <v>0</v>
      </c>
      <c r="T126" s="18">
        <f t="shared" si="291"/>
        <v>0</v>
      </c>
      <c r="U126" s="18">
        <f t="shared" si="291"/>
        <v>0</v>
      </c>
      <c r="V126" s="71"/>
      <c r="W126" s="12"/>
      <c r="X126" s="12"/>
      <c r="Z126" s="12"/>
    </row>
    <row r="127" spans="1:26" ht="63" x14ac:dyDescent="0.25">
      <c r="A127" s="79" t="s">
        <v>181</v>
      </c>
      <c r="B127" s="45" t="s">
        <v>177</v>
      </c>
      <c r="C127" s="49" t="s">
        <v>17</v>
      </c>
      <c r="D127" s="18">
        <v>0</v>
      </c>
      <c r="E127" s="18">
        <v>0</v>
      </c>
      <c r="F127" s="18">
        <v>0</v>
      </c>
      <c r="G127" s="18">
        <v>0</v>
      </c>
      <c r="H127" s="18">
        <v>0</v>
      </c>
      <c r="I127" s="18">
        <v>0</v>
      </c>
      <c r="J127" s="18">
        <v>0</v>
      </c>
      <c r="K127" s="18">
        <v>0</v>
      </c>
      <c r="L127" s="18">
        <v>0</v>
      </c>
      <c r="M127" s="18">
        <v>0</v>
      </c>
      <c r="N127" s="18">
        <v>0</v>
      </c>
      <c r="O127" s="18">
        <v>0</v>
      </c>
      <c r="P127" s="18">
        <v>0</v>
      </c>
      <c r="Q127" s="18">
        <v>0</v>
      </c>
      <c r="R127" s="18">
        <v>0</v>
      </c>
      <c r="S127" s="18">
        <v>0</v>
      </c>
      <c r="T127" s="19">
        <f t="shared" si="255"/>
        <v>0</v>
      </c>
      <c r="U127" s="47" t="str">
        <f t="shared" si="256"/>
        <v>-</v>
      </c>
      <c r="V127" s="71"/>
      <c r="W127" s="12"/>
      <c r="X127" s="12"/>
      <c r="Z127" s="12"/>
    </row>
    <row r="128" spans="1:26" ht="63" x14ac:dyDescent="0.25">
      <c r="A128" s="79" t="s">
        <v>182</v>
      </c>
      <c r="B128" s="45" t="s">
        <v>179</v>
      </c>
      <c r="C128" s="49" t="s">
        <v>17</v>
      </c>
      <c r="D128" s="18">
        <v>0</v>
      </c>
      <c r="E128" s="18">
        <v>0</v>
      </c>
      <c r="F128" s="18">
        <v>0</v>
      </c>
      <c r="G128" s="18">
        <v>0</v>
      </c>
      <c r="H128" s="18">
        <v>0</v>
      </c>
      <c r="I128" s="18">
        <v>0</v>
      </c>
      <c r="J128" s="18">
        <f t="shared" ref="J128:P128" si="292">SUM(J129,J132)</f>
        <v>0</v>
      </c>
      <c r="K128" s="18">
        <v>0</v>
      </c>
      <c r="L128" s="18">
        <f t="shared" si="292"/>
        <v>0</v>
      </c>
      <c r="M128" s="18">
        <v>0</v>
      </c>
      <c r="N128" s="18">
        <f t="shared" si="292"/>
        <v>0</v>
      </c>
      <c r="O128" s="18">
        <v>0</v>
      </c>
      <c r="P128" s="18">
        <f t="shared" si="292"/>
        <v>0</v>
      </c>
      <c r="Q128" s="18">
        <v>0</v>
      </c>
      <c r="R128" s="18">
        <f t="shared" ref="R128" si="293">SUM(R129,R132)</f>
        <v>0</v>
      </c>
      <c r="S128" s="18">
        <v>0</v>
      </c>
      <c r="T128" s="19">
        <f t="shared" si="255"/>
        <v>0</v>
      </c>
      <c r="U128" s="47" t="str">
        <f t="shared" si="256"/>
        <v>-</v>
      </c>
      <c r="V128" s="52"/>
      <c r="W128" s="12"/>
      <c r="X128" s="12"/>
      <c r="Z128" s="12"/>
    </row>
    <row r="129" spans="1:26" x14ac:dyDescent="0.25">
      <c r="A129" s="53" t="s">
        <v>183</v>
      </c>
      <c r="B129" s="45" t="s">
        <v>184</v>
      </c>
      <c r="C129" s="49" t="s">
        <v>17</v>
      </c>
      <c r="D129" s="18">
        <f t="shared" ref="D129:E129" si="294">SUM(D130:D133)</f>
        <v>0</v>
      </c>
      <c r="E129" s="18">
        <f t="shared" si="294"/>
        <v>0</v>
      </c>
      <c r="F129" s="18">
        <f t="shared" ref="F129" si="295">SUM(F130:F133)</f>
        <v>0</v>
      </c>
      <c r="G129" s="18">
        <f t="shared" ref="G129:I129" si="296">SUM(G130:G133)</f>
        <v>0</v>
      </c>
      <c r="H129" s="18">
        <f t="shared" ref="H129" si="297">SUM(H130:H133)</f>
        <v>0</v>
      </c>
      <c r="I129" s="18">
        <f t="shared" si="296"/>
        <v>0</v>
      </c>
      <c r="J129" s="18">
        <f t="shared" ref="J129:P129" si="298">SUM(J130:J131)</f>
        <v>0</v>
      </c>
      <c r="K129" s="18">
        <f t="shared" ref="K129:M129" si="299">SUM(K130:K133)</f>
        <v>0</v>
      </c>
      <c r="L129" s="18">
        <f t="shared" si="298"/>
        <v>0</v>
      </c>
      <c r="M129" s="18">
        <f t="shared" si="299"/>
        <v>0</v>
      </c>
      <c r="N129" s="18">
        <f t="shared" si="298"/>
        <v>0</v>
      </c>
      <c r="O129" s="18">
        <f t="shared" ref="O129:Q129" si="300">SUM(O130:O133)</f>
        <v>0</v>
      </c>
      <c r="P129" s="18">
        <f t="shared" si="298"/>
        <v>0</v>
      </c>
      <c r="Q129" s="18">
        <f t="shared" si="300"/>
        <v>0</v>
      </c>
      <c r="R129" s="18">
        <f t="shared" ref="R129" si="301">SUM(R130:R131)</f>
        <v>0</v>
      </c>
      <c r="S129" s="18">
        <f t="shared" ref="S129" si="302">SUM(S130:S133)</f>
        <v>0</v>
      </c>
      <c r="T129" s="19">
        <f t="shared" si="255"/>
        <v>0</v>
      </c>
      <c r="U129" s="47" t="str">
        <f t="shared" si="256"/>
        <v>-</v>
      </c>
      <c r="V129" s="18"/>
      <c r="W129" s="12"/>
      <c r="X129" s="12"/>
      <c r="Z129" s="12"/>
    </row>
    <row r="130" spans="1:26" ht="47.25" x14ac:dyDescent="0.25">
      <c r="A130" s="53" t="s">
        <v>185</v>
      </c>
      <c r="B130" s="45" t="s">
        <v>186</v>
      </c>
      <c r="C130" s="49" t="s">
        <v>17</v>
      </c>
      <c r="D130" s="18">
        <v>0</v>
      </c>
      <c r="E130" s="18">
        <v>0</v>
      </c>
      <c r="F130" s="18">
        <v>0</v>
      </c>
      <c r="G130" s="18">
        <v>0</v>
      </c>
      <c r="H130" s="18">
        <v>0</v>
      </c>
      <c r="I130" s="18">
        <v>0</v>
      </c>
      <c r="J130" s="18">
        <v>0</v>
      </c>
      <c r="K130" s="18">
        <v>0</v>
      </c>
      <c r="L130" s="18">
        <v>0</v>
      </c>
      <c r="M130" s="18">
        <v>0</v>
      </c>
      <c r="N130" s="18">
        <v>0</v>
      </c>
      <c r="O130" s="18">
        <v>0</v>
      </c>
      <c r="P130" s="18">
        <v>0</v>
      </c>
      <c r="Q130" s="18">
        <v>0</v>
      </c>
      <c r="R130" s="18">
        <v>0</v>
      </c>
      <c r="S130" s="18">
        <v>0</v>
      </c>
      <c r="T130" s="19">
        <f t="shared" si="255"/>
        <v>0</v>
      </c>
      <c r="U130" s="47" t="str">
        <f t="shared" si="256"/>
        <v>-</v>
      </c>
      <c r="V130" s="18"/>
      <c r="W130" s="12"/>
      <c r="X130" s="12"/>
      <c r="Z130" s="12"/>
    </row>
    <row r="131" spans="1:26" ht="31.5" x14ac:dyDescent="0.25">
      <c r="A131" s="53" t="s">
        <v>187</v>
      </c>
      <c r="B131" s="45" t="s">
        <v>188</v>
      </c>
      <c r="C131" s="49" t="s">
        <v>17</v>
      </c>
      <c r="D131" s="18">
        <v>0</v>
      </c>
      <c r="E131" s="18">
        <v>0</v>
      </c>
      <c r="F131" s="18">
        <v>0</v>
      </c>
      <c r="G131" s="18">
        <v>0</v>
      </c>
      <c r="H131" s="18">
        <v>0</v>
      </c>
      <c r="I131" s="18">
        <v>0</v>
      </c>
      <c r="J131" s="18">
        <v>0</v>
      </c>
      <c r="K131" s="18">
        <v>0</v>
      </c>
      <c r="L131" s="18">
        <v>0</v>
      </c>
      <c r="M131" s="18">
        <v>0</v>
      </c>
      <c r="N131" s="18">
        <v>0</v>
      </c>
      <c r="O131" s="18">
        <v>0</v>
      </c>
      <c r="P131" s="18">
        <v>0</v>
      </c>
      <c r="Q131" s="18">
        <v>0</v>
      </c>
      <c r="R131" s="18">
        <v>0</v>
      </c>
      <c r="S131" s="18">
        <v>0</v>
      </c>
      <c r="T131" s="19">
        <f t="shared" si="255"/>
        <v>0</v>
      </c>
      <c r="U131" s="47" t="str">
        <f t="shared" si="256"/>
        <v>-</v>
      </c>
      <c r="V131" s="52"/>
      <c r="W131" s="12"/>
      <c r="X131" s="12"/>
      <c r="Z131" s="12"/>
    </row>
    <row r="132" spans="1:26" ht="31.5" x14ac:dyDescent="0.25">
      <c r="A132" s="53" t="s">
        <v>189</v>
      </c>
      <c r="B132" s="45" t="s">
        <v>190</v>
      </c>
      <c r="C132" s="49" t="s">
        <v>17</v>
      </c>
      <c r="D132" s="18">
        <v>0</v>
      </c>
      <c r="E132" s="18">
        <v>0</v>
      </c>
      <c r="F132" s="18">
        <v>0</v>
      </c>
      <c r="G132" s="18">
        <v>0</v>
      </c>
      <c r="H132" s="18">
        <v>0</v>
      </c>
      <c r="I132" s="18">
        <v>0</v>
      </c>
      <c r="J132" s="18">
        <f t="shared" ref="J132:P132" si="303">SUM(J133:J134)</f>
        <v>0</v>
      </c>
      <c r="K132" s="18">
        <v>0</v>
      </c>
      <c r="L132" s="18">
        <f t="shared" si="303"/>
        <v>0</v>
      </c>
      <c r="M132" s="18">
        <v>0</v>
      </c>
      <c r="N132" s="18">
        <f t="shared" si="303"/>
        <v>0</v>
      </c>
      <c r="O132" s="18">
        <v>0</v>
      </c>
      <c r="P132" s="18">
        <f t="shared" si="303"/>
        <v>0</v>
      </c>
      <c r="Q132" s="18">
        <v>0</v>
      </c>
      <c r="R132" s="18">
        <f t="shared" ref="R132" si="304">SUM(R133:R134)</f>
        <v>0</v>
      </c>
      <c r="S132" s="18">
        <v>0</v>
      </c>
      <c r="T132" s="19">
        <f t="shared" si="255"/>
        <v>0</v>
      </c>
      <c r="U132" s="47" t="str">
        <f t="shared" si="256"/>
        <v>-</v>
      </c>
      <c r="V132" s="52"/>
      <c r="W132" s="12"/>
      <c r="X132" s="12"/>
      <c r="Z132" s="12"/>
    </row>
    <row r="133" spans="1:26" ht="31.5" x14ac:dyDescent="0.25">
      <c r="A133" s="53" t="s">
        <v>191</v>
      </c>
      <c r="B133" s="45" t="s">
        <v>192</v>
      </c>
      <c r="C133" s="49" t="s">
        <v>17</v>
      </c>
      <c r="D133" s="18">
        <v>0</v>
      </c>
      <c r="E133" s="18">
        <v>0</v>
      </c>
      <c r="F133" s="18">
        <v>0</v>
      </c>
      <c r="G133" s="18">
        <v>0</v>
      </c>
      <c r="H133" s="18">
        <v>0</v>
      </c>
      <c r="I133" s="18">
        <v>0</v>
      </c>
      <c r="J133" s="18">
        <v>0</v>
      </c>
      <c r="K133" s="18">
        <v>0</v>
      </c>
      <c r="L133" s="18">
        <v>0</v>
      </c>
      <c r="M133" s="18">
        <v>0</v>
      </c>
      <c r="N133" s="18">
        <v>0</v>
      </c>
      <c r="O133" s="18">
        <v>0</v>
      </c>
      <c r="P133" s="18">
        <v>0</v>
      </c>
      <c r="Q133" s="18">
        <v>0</v>
      </c>
      <c r="R133" s="18">
        <v>0</v>
      </c>
      <c r="S133" s="18">
        <v>0</v>
      </c>
      <c r="T133" s="19">
        <f t="shared" si="255"/>
        <v>0</v>
      </c>
      <c r="U133" s="47" t="str">
        <f t="shared" si="256"/>
        <v>-</v>
      </c>
      <c r="V133" s="18"/>
      <c r="W133" s="12"/>
      <c r="X133" s="12"/>
      <c r="Z133" s="12"/>
    </row>
    <row r="134" spans="1:26" ht="47.25" x14ac:dyDescent="0.25">
      <c r="A134" s="53" t="s">
        <v>193</v>
      </c>
      <c r="B134" s="45" t="s">
        <v>32</v>
      </c>
      <c r="C134" s="49" t="s">
        <v>17</v>
      </c>
      <c r="D134" s="18">
        <v>0</v>
      </c>
      <c r="E134" s="18">
        <v>0</v>
      </c>
      <c r="F134" s="18">
        <v>0</v>
      </c>
      <c r="G134" s="18">
        <v>0</v>
      </c>
      <c r="H134" s="18">
        <v>0</v>
      </c>
      <c r="I134" s="18">
        <v>0</v>
      </c>
      <c r="J134" s="18">
        <v>0</v>
      </c>
      <c r="K134" s="18">
        <v>0</v>
      </c>
      <c r="L134" s="18">
        <v>0</v>
      </c>
      <c r="M134" s="18">
        <v>0</v>
      </c>
      <c r="N134" s="18">
        <v>0</v>
      </c>
      <c r="O134" s="18">
        <v>0</v>
      </c>
      <c r="P134" s="18">
        <v>0</v>
      </c>
      <c r="Q134" s="18">
        <v>0</v>
      </c>
      <c r="R134" s="18">
        <v>0</v>
      </c>
      <c r="S134" s="18">
        <v>0</v>
      </c>
      <c r="T134" s="19">
        <f t="shared" si="255"/>
        <v>0</v>
      </c>
      <c r="U134" s="47" t="str">
        <f t="shared" si="256"/>
        <v>-</v>
      </c>
      <c r="V134" s="18"/>
      <c r="W134" s="12"/>
      <c r="X134" s="12"/>
      <c r="Z134" s="12"/>
    </row>
    <row r="135" spans="1:26" ht="31.5" x14ac:dyDescent="0.25">
      <c r="A135" s="53" t="s">
        <v>194</v>
      </c>
      <c r="B135" s="45" t="s">
        <v>195</v>
      </c>
      <c r="C135" s="49" t="s">
        <v>17</v>
      </c>
      <c r="D135" s="18">
        <f t="shared" ref="D135:F135" si="305">SUM(D136:D136)</f>
        <v>1.2476666999999999</v>
      </c>
      <c r="E135" s="18">
        <f t="shared" si="305"/>
        <v>0</v>
      </c>
      <c r="F135" s="18">
        <f t="shared" si="305"/>
        <v>0</v>
      </c>
      <c r="G135" s="18">
        <f t="shared" ref="G135:S135" si="306">SUM(G136:G136)</f>
        <v>1.2476666999999999</v>
      </c>
      <c r="H135" s="18">
        <f t="shared" si="306"/>
        <v>0</v>
      </c>
      <c r="I135" s="18">
        <f t="shared" si="306"/>
        <v>0</v>
      </c>
      <c r="J135" s="18">
        <f t="shared" ref="J135:P135" si="307">SUM(J136:J139)</f>
        <v>0</v>
      </c>
      <c r="K135" s="18">
        <f t="shared" si="306"/>
        <v>0</v>
      </c>
      <c r="L135" s="18">
        <f t="shared" si="307"/>
        <v>0</v>
      </c>
      <c r="M135" s="18">
        <f t="shared" si="306"/>
        <v>0</v>
      </c>
      <c r="N135" s="18">
        <f t="shared" si="307"/>
        <v>0</v>
      </c>
      <c r="O135" s="18">
        <f t="shared" si="306"/>
        <v>0</v>
      </c>
      <c r="P135" s="18">
        <f t="shared" si="307"/>
        <v>0</v>
      </c>
      <c r="Q135" s="18">
        <f t="shared" si="306"/>
        <v>0</v>
      </c>
      <c r="R135" s="18">
        <f t="shared" ref="R135" si="308">SUM(R136:R139)</f>
        <v>0</v>
      </c>
      <c r="S135" s="18">
        <f t="shared" si="306"/>
        <v>1.2476666999999999</v>
      </c>
      <c r="T135" s="19">
        <f t="shared" si="255"/>
        <v>0</v>
      </c>
      <c r="U135" s="47" t="str">
        <f t="shared" si="256"/>
        <v>-</v>
      </c>
      <c r="V135" s="52"/>
      <c r="W135" s="12"/>
      <c r="X135" s="12"/>
      <c r="Z135" s="12"/>
    </row>
    <row r="136" spans="1:26" ht="31.5" x14ac:dyDescent="0.25">
      <c r="A136" s="53" t="s">
        <v>240</v>
      </c>
      <c r="B136" s="72" t="s">
        <v>261</v>
      </c>
      <c r="C136" s="75" t="s">
        <v>286</v>
      </c>
      <c r="D136" s="18">
        <v>1.2476666999999999</v>
      </c>
      <c r="E136" s="18">
        <v>0</v>
      </c>
      <c r="F136" s="18" t="s">
        <v>18</v>
      </c>
      <c r="G136" s="18">
        <f>D136-E136</f>
        <v>1.2476666999999999</v>
      </c>
      <c r="H136" s="18">
        <f>SUM(J136,L136,N136,P136)</f>
        <v>0</v>
      </c>
      <c r="I136" s="18">
        <f>SUM(K136,M136,O136,Q136)</f>
        <v>0</v>
      </c>
      <c r="J136" s="18" t="s">
        <v>18</v>
      </c>
      <c r="K136" s="18">
        <v>0</v>
      </c>
      <c r="L136" s="18" t="s">
        <v>18</v>
      </c>
      <c r="M136" s="18">
        <v>0</v>
      </c>
      <c r="N136" s="18" t="s">
        <v>18</v>
      </c>
      <c r="O136" s="18">
        <v>0</v>
      </c>
      <c r="P136" s="18" t="s">
        <v>18</v>
      </c>
      <c r="Q136" s="18">
        <v>0</v>
      </c>
      <c r="R136" s="18">
        <v>0</v>
      </c>
      <c r="S136" s="19">
        <f t="shared" ref="S136" si="309">G136-I136</f>
        <v>1.2476666999999999</v>
      </c>
      <c r="T136" s="19">
        <f>I136</f>
        <v>0</v>
      </c>
      <c r="U136" s="47" t="s">
        <v>14</v>
      </c>
      <c r="V136" s="52"/>
      <c r="W136" s="12"/>
      <c r="X136" s="12"/>
      <c r="Z136" s="12"/>
    </row>
    <row r="137" spans="1:26" ht="78.75" x14ac:dyDescent="0.25">
      <c r="A137" s="53" t="s">
        <v>196</v>
      </c>
      <c r="B137" s="45" t="s">
        <v>197</v>
      </c>
      <c r="C137" s="49" t="s">
        <v>17</v>
      </c>
      <c r="D137" s="18">
        <f t="shared" ref="D137:E137" si="310">SUM(D138,D144,D151,D158,D159)</f>
        <v>0</v>
      </c>
      <c r="E137" s="18">
        <f t="shared" si="310"/>
        <v>0</v>
      </c>
      <c r="F137" s="18">
        <f t="shared" ref="F137" si="311">SUM(F138,F144,F151,F158,F159)</f>
        <v>0</v>
      </c>
      <c r="G137" s="18">
        <f t="shared" ref="G137" si="312">SUM(G138,G144,G151,G158,G159)</f>
        <v>0</v>
      </c>
      <c r="H137" s="18">
        <f t="shared" ref="H137" si="313">SUM(H138,H144,H151,H158,H159)</f>
        <v>0</v>
      </c>
      <c r="I137" s="18">
        <f t="shared" ref="I137:K137" si="314">SUM(I138,I144,I151,I158,I159)</f>
        <v>0</v>
      </c>
      <c r="J137" s="18">
        <v>0</v>
      </c>
      <c r="K137" s="18">
        <f t="shared" si="314"/>
        <v>0</v>
      </c>
      <c r="L137" s="18">
        <v>0</v>
      </c>
      <c r="M137" s="18">
        <f t="shared" ref="M137:O137" si="315">SUM(M138,M144,M151,M158,M159)</f>
        <v>0</v>
      </c>
      <c r="N137" s="18">
        <v>0</v>
      </c>
      <c r="O137" s="18">
        <f t="shared" si="315"/>
        <v>0</v>
      </c>
      <c r="P137" s="18">
        <v>0</v>
      </c>
      <c r="Q137" s="18">
        <f t="shared" ref="Q137:S137" si="316">SUM(Q138,Q144,Q151,Q158,Q159)</f>
        <v>0</v>
      </c>
      <c r="R137" s="18">
        <v>0</v>
      </c>
      <c r="S137" s="18">
        <f t="shared" si="316"/>
        <v>0</v>
      </c>
      <c r="T137" s="19">
        <f t="shared" si="255"/>
        <v>0</v>
      </c>
      <c r="U137" s="47" t="str">
        <f t="shared" si="256"/>
        <v>-</v>
      </c>
      <c r="V137" s="52"/>
      <c r="W137" s="12"/>
      <c r="X137" s="12"/>
      <c r="Z137" s="12"/>
    </row>
    <row r="138" spans="1:26" x14ac:dyDescent="0.25">
      <c r="A138" s="53" t="s">
        <v>198</v>
      </c>
      <c r="B138" s="45" t="s">
        <v>199</v>
      </c>
      <c r="C138" s="49" t="s">
        <v>17</v>
      </c>
      <c r="D138" s="18">
        <f t="shared" ref="D138:E138" si="317">SUM(D139,D142,D143)</f>
        <v>0</v>
      </c>
      <c r="E138" s="18">
        <f t="shared" si="317"/>
        <v>0</v>
      </c>
      <c r="F138" s="18">
        <f t="shared" ref="F138" si="318">SUM(F139,F142,F143)</f>
        <v>0</v>
      </c>
      <c r="G138" s="18">
        <f t="shared" ref="G138" si="319">SUM(G139,G142,G143)</f>
        <v>0</v>
      </c>
      <c r="H138" s="18">
        <f t="shared" ref="H138" si="320">SUM(H139,H142,H143)</f>
        <v>0</v>
      </c>
      <c r="I138" s="18">
        <f t="shared" ref="I138:K138" si="321">SUM(I139,I142,I143)</f>
        <v>0</v>
      </c>
      <c r="J138" s="18">
        <v>0</v>
      </c>
      <c r="K138" s="18">
        <f t="shared" si="321"/>
        <v>0</v>
      </c>
      <c r="L138" s="18">
        <v>0</v>
      </c>
      <c r="M138" s="18">
        <f t="shared" ref="M138:O138" si="322">SUM(M139,M142,M143)</f>
        <v>0</v>
      </c>
      <c r="N138" s="18">
        <v>0</v>
      </c>
      <c r="O138" s="18">
        <f t="shared" si="322"/>
        <v>0</v>
      </c>
      <c r="P138" s="18">
        <v>0</v>
      </c>
      <c r="Q138" s="18">
        <f t="shared" ref="Q138:S138" si="323">SUM(Q139,Q142,Q143)</f>
        <v>0</v>
      </c>
      <c r="R138" s="18">
        <v>0</v>
      </c>
      <c r="S138" s="18">
        <f t="shared" si="323"/>
        <v>0</v>
      </c>
      <c r="T138" s="19">
        <f t="shared" si="255"/>
        <v>0</v>
      </c>
      <c r="U138" s="47" t="str">
        <f t="shared" si="256"/>
        <v>-</v>
      </c>
      <c r="V138" s="52"/>
      <c r="W138" s="12"/>
      <c r="X138" s="12"/>
      <c r="Z138" s="12"/>
    </row>
    <row r="139" spans="1:26" ht="31.5" x14ac:dyDescent="0.25">
      <c r="A139" s="53" t="s">
        <v>200</v>
      </c>
      <c r="B139" s="45" t="s">
        <v>201</v>
      </c>
      <c r="C139" s="49" t="s">
        <v>17</v>
      </c>
      <c r="D139" s="18">
        <f t="shared" ref="D139:E139" si="324">SUM(D140:D141)</f>
        <v>0</v>
      </c>
      <c r="E139" s="18">
        <f t="shared" si="324"/>
        <v>0</v>
      </c>
      <c r="F139" s="18">
        <f t="shared" ref="F139" si="325">SUM(F140:F141)</f>
        <v>0</v>
      </c>
      <c r="G139" s="18">
        <f t="shared" ref="G139" si="326">SUM(G140:G141)</f>
        <v>0</v>
      </c>
      <c r="H139" s="18">
        <f t="shared" ref="H139" si="327">SUM(H140:H141)</f>
        <v>0</v>
      </c>
      <c r="I139" s="18">
        <f t="shared" ref="I139:K139" si="328">SUM(I140:I141)</f>
        <v>0</v>
      </c>
      <c r="J139" s="18">
        <v>0</v>
      </c>
      <c r="K139" s="18">
        <f t="shared" si="328"/>
        <v>0</v>
      </c>
      <c r="L139" s="18">
        <v>0</v>
      </c>
      <c r="M139" s="18">
        <f t="shared" ref="M139:O139" si="329">SUM(M140:M141)</f>
        <v>0</v>
      </c>
      <c r="N139" s="18">
        <v>0</v>
      </c>
      <c r="O139" s="18">
        <f t="shared" si="329"/>
        <v>0</v>
      </c>
      <c r="P139" s="18">
        <v>0</v>
      </c>
      <c r="Q139" s="18">
        <f t="shared" ref="Q139:S139" si="330">SUM(Q140:Q141)</f>
        <v>0</v>
      </c>
      <c r="R139" s="18">
        <v>0</v>
      </c>
      <c r="S139" s="18">
        <f t="shared" si="330"/>
        <v>0</v>
      </c>
      <c r="T139" s="19">
        <f t="shared" si="255"/>
        <v>0</v>
      </c>
      <c r="U139" s="47" t="str">
        <f t="shared" si="256"/>
        <v>-</v>
      </c>
      <c r="V139" s="52"/>
      <c r="W139" s="12"/>
      <c r="X139" s="12"/>
      <c r="Z139" s="12"/>
    </row>
    <row r="140" spans="1:26" ht="47.25" x14ac:dyDescent="0.25">
      <c r="A140" s="53" t="s">
        <v>202</v>
      </c>
      <c r="B140" s="45" t="s">
        <v>203</v>
      </c>
      <c r="C140" s="49" t="s">
        <v>17</v>
      </c>
      <c r="D140" s="18">
        <v>0</v>
      </c>
      <c r="E140" s="18">
        <v>0</v>
      </c>
      <c r="F140" s="18">
        <v>0</v>
      </c>
      <c r="G140" s="18">
        <v>0</v>
      </c>
      <c r="H140" s="18">
        <v>0</v>
      </c>
      <c r="I140" s="18">
        <v>0</v>
      </c>
      <c r="J140" s="18">
        <v>0</v>
      </c>
      <c r="K140" s="18">
        <v>0</v>
      </c>
      <c r="L140" s="18">
        <v>0</v>
      </c>
      <c r="M140" s="18">
        <v>0</v>
      </c>
      <c r="N140" s="18">
        <v>0</v>
      </c>
      <c r="O140" s="18">
        <v>0</v>
      </c>
      <c r="P140" s="18">
        <v>0</v>
      </c>
      <c r="Q140" s="18">
        <v>0</v>
      </c>
      <c r="R140" s="18">
        <v>0</v>
      </c>
      <c r="S140" s="18">
        <v>0</v>
      </c>
      <c r="T140" s="19">
        <f t="shared" si="255"/>
        <v>0</v>
      </c>
      <c r="U140" s="47" t="str">
        <f t="shared" si="256"/>
        <v>-</v>
      </c>
      <c r="V140" s="52"/>
      <c r="W140" s="12"/>
      <c r="X140" s="12"/>
      <c r="Z140" s="12"/>
    </row>
    <row r="141" spans="1:26" ht="31.5" x14ac:dyDescent="0.25">
      <c r="A141" s="53" t="s">
        <v>204</v>
      </c>
      <c r="B141" s="45" t="s">
        <v>113</v>
      </c>
      <c r="C141" s="49" t="s">
        <v>17</v>
      </c>
      <c r="D141" s="18">
        <v>0</v>
      </c>
      <c r="E141" s="18">
        <v>0</v>
      </c>
      <c r="F141" s="18">
        <v>0</v>
      </c>
      <c r="G141" s="18">
        <v>0</v>
      </c>
      <c r="H141" s="18">
        <v>0</v>
      </c>
      <c r="I141" s="18">
        <v>0</v>
      </c>
      <c r="J141" s="18">
        <v>0</v>
      </c>
      <c r="K141" s="18">
        <v>0</v>
      </c>
      <c r="L141" s="18">
        <v>0</v>
      </c>
      <c r="M141" s="18">
        <v>0</v>
      </c>
      <c r="N141" s="18">
        <v>0</v>
      </c>
      <c r="O141" s="18">
        <v>0</v>
      </c>
      <c r="P141" s="18">
        <v>0</v>
      </c>
      <c r="Q141" s="18">
        <v>0</v>
      </c>
      <c r="R141" s="18">
        <v>0</v>
      </c>
      <c r="S141" s="18">
        <v>0</v>
      </c>
      <c r="T141" s="19">
        <f t="shared" si="255"/>
        <v>0</v>
      </c>
      <c r="U141" s="47" t="str">
        <f t="shared" si="256"/>
        <v>-</v>
      </c>
      <c r="V141" s="52"/>
      <c r="W141" s="12"/>
      <c r="X141" s="12"/>
      <c r="Z141" s="12"/>
    </row>
    <row r="142" spans="1:26" ht="85.5" customHeight="1" x14ac:dyDescent="0.25">
      <c r="A142" s="53" t="s">
        <v>205</v>
      </c>
      <c r="B142" s="45" t="s">
        <v>206</v>
      </c>
      <c r="C142" s="49" t="s">
        <v>17</v>
      </c>
      <c r="D142" s="18">
        <v>0</v>
      </c>
      <c r="E142" s="18">
        <v>0</v>
      </c>
      <c r="F142" s="18">
        <v>0</v>
      </c>
      <c r="G142" s="18">
        <v>0</v>
      </c>
      <c r="H142" s="18">
        <v>0</v>
      </c>
      <c r="I142" s="18">
        <v>0</v>
      </c>
      <c r="J142" s="18">
        <v>0</v>
      </c>
      <c r="K142" s="18">
        <v>0</v>
      </c>
      <c r="L142" s="18">
        <v>0</v>
      </c>
      <c r="M142" s="18">
        <v>0</v>
      </c>
      <c r="N142" s="18">
        <v>0</v>
      </c>
      <c r="O142" s="18">
        <v>0</v>
      </c>
      <c r="P142" s="18">
        <v>0</v>
      </c>
      <c r="Q142" s="18">
        <v>0</v>
      </c>
      <c r="R142" s="18">
        <v>0</v>
      </c>
      <c r="S142" s="18">
        <v>0</v>
      </c>
      <c r="T142" s="19">
        <f t="shared" si="255"/>
        <v>0</v>
      </c>
      <c r="U142" s="47" t="str">
        <f t="shared" si="256"/>
        <v>-</v>
      </c>
      <c r="V142" s="80"/>
      <c r="W142" s="12"/>
      <c r="X142" s="12"/>
      <c r="Z142" s="12"/>
    </row>
    <row r="143" spans="1:26" ht="36.75" customHeight="1" x14ac:dyDescent="0.25">
      <c r="A143" s="53" t="s">
        <v>207</v>
      </c>
      <c r="B143" s="45" t="s">
        <v>208</v>
      </c>
      <c r="C143" s="49" t="s">
        <v>17</v>
      </c>
      <c r="D143" s="18">
        <v>0</v>
      </c>
      <c r="E143" s="18">
        <v>0</v>
      </c>
      <c r="F143" s="18">
        <v>0</v>
      </c>
      <c r="G143" s="18">
        <v>0</v>
      </c>
      <c r="H143" s="18">
        <v>0</v>
      </c>
      <c r="I143" s="18">
        <v>0</v>
      </c>
      <c r="J143" s="18">
        <v>0</v>
      </c>
      <c r="K143" s="18">
        <v>0</v>
      </c>
      <c r="L143" s="18">
        <v>0</v>
      </c>
      <c r="M143" s="18">
        <v>0</v>
      </c>
      <c r="N143" s="18">
        <v>0</v>
      </c>
      <c r="O143" s="18">
        <v>0</v>
      </c>
      <c r="P143" s="18">
        <v>0</v>
      </c>
      <c r="Q143" s="18">
        <v>0</v>
      </c>
      <c r="R143" s="18">
        <v>0</v>
      </c>
      <c r="S143" s="18">
        <v>0</v>
      </c>
      <c r="T143" s="19">
        <f t="shared" si="255"/>
        <v>0</v>
      </c>
      <c r="U143" s="47" t="str">
        <f t="shared" si="256"/>
        <v>-</v>
      </c>
      <c r="V143" s="52"/>
      <c r="W143" s="12"/>
      <c r="X143" s="12"/>
      <c r="Z143" s="12"/>
    </row>
    <row r="144" spans="1:26" ht="47.25" x14ac:dyDescent="0.25">
      <c r="A144" s="53" t="s">
        <v>209</v>
      </c>
      <c r="B144" s="45" t="s">
        <v>210</v>
      </c>
      <c r="C144" s="49" t="s">
        <v>17</v>
      </c>
      <c r="D144" s="18">
        <f t="shared" ref="D144:E144" si="331">SUM(D145,D148,D149,D150)</f>
        <v>0</v>
      </c>
      <c r="E144" s="18">
        <f t="shared" si="331"/>
        <v>0</v>
      </c>
      <c r="F144" s="18">
        <f t="shared" ref="F144" si="332">SUM(F145,F148,F149,F150)</f>
        <v>0</v>
      </c>
      <c r="G144" s="18">
        <f t="shared" ref="G144:I144" si="333">SUM(G145,G148,G149,G150)</f>
        <v>0</v>
      </c>
      <c r="H144" s="18">
        <f t="shared" ref="H144" si="334">SUM(H145,H148,H149,H150)</f>
        <v>0</v>
      </c>
      <c r="I144" s="18">
        <f t="shared" si="333"/>
        <v>0</v>
      </c>
      <c r="J144" s="18">
        <f t="shared" ref="J144:Q144" si="335">SUM(J145,J148,J149,J150)</f>
        <v>0</v>
      </c>
      <c r="K144" s="18">
        <f t="shared" si="335"/>
        <v>0</v>
      </c>
      <c r="L144" s="18">
        <f t="shared" si="335"/>
        <v>0</v>
      </c>
      <c r="M144" s="18">
        <f t="shared" si="335"/>
        <v>0</v>
      </c>
      <c r="N144" s="18">
        <f t="shared" si="335"/>
        <v>0</v>
      </c>
      <c r="O144" s="18">
        <f t="shared" si="335"/>
        <v>0</v>
      </c>
      <c r="P144" s="18">
        <f t="shared" si="335"/>
        <v>0</v>
      </c>
      <c r="Q144" s="18">
        <f t="shared" si="335"/>
        <v>0</v>
      </c>
      <c r="R144" s="18">
        <v>0</v>
      </c>
      <c r="S144" s="18">
        <f t="shared" ref="S144" si="336">SUM(S145,S148,S149,S150)</f>
        <v>0</v>
      </c>
      <c r="T144" s="19">
        <f t="shared" si="255"/>
        <v>0</v>
      </c>
      <c r="U144" s="47" t="str">
        <f t="shared" si="256"/>
        <v>-</v>
      </c>
      <c r="V144" s="52"/>
      <c r="W144" s="12"/>
      <c r="X144" s="12"/>
      <c r="Z144" s="12"/>
    </row>
    <row r="145" spans="1:26" ht="47.25" x14ac:dyDescent="0.25">
      <c r="A145" s="53" t="s">
        <v>211</v>
      </c>
      <c r="B145" s="45" t="s">
        <v>212</v>
      </c>
      <c r="C145" s="49" t="s">
        <v>17</v>
      </c>
      <c r="D145" s="18">
        <f t="shared" ref="D145:E145" si="337">SUM(D146:D147)</f>
        <v>0</v>
      </c>
      <c r="E145" s="18">
        <f t="shared" si="337"/>
        <v>0</v>
      </c>
      <c r="F145" s="18">
        <f t="shared" ref="F145" si="338">SUM(F146:F147)</f>
        <v>0</v>
      </c>
      <c r="G145" s="18">
        <f t="shared" ref="G145:I145" si="339">SUM(G146:G147)</f>
        <v>0</v>
      </c>
      <c r="H145" s="18">
        <f t="shared" ref="H145" si="340">SUM(H146:H147)</f>
        <v>0</v>
      </c>
      <c r="I145" s="18">
        <f t="shared" si="339"/>
        <v>0</v>
      </c>
      <c r="J145" s="18">
        <f t="shared" ref="J145:Q145" si="341">SUM(J146:J147)</f>
        <v>0</v>
      </c>
      <c r="K145" s="18">
        <f t="shared" si="341"/>
        <v>0</v>
      </c>
      <c r="L145" s="18">
        <f t="shared" si="341"/>
        <v>0</v>
      </c>
      <c r="M145" s="18">
        <f t="shared" si="341"/>
        <v>0</v>
      </c>
      <c r="N145" s="18">
        <f t="shared" si="341"/>
        <v>0</v>
      </c>
      <c r="O145" s="18">
        <f t="shared" si="341"/>
        <v>0</v>
      </c>
      <c r="P145" s="18">
        <f t="shared" si="341"/>
        <v>0</v>
      </c>
      <c r="Q145" s="18">
        <f t="shared" si="341"/>
        <v>0</v>
      </c>
      <c r="R145" s="18">
        <v>0</v>
      </c>
      <c r="S145" s="18">
        <f t="shared" ref="S145" si="342">SUM(S146:S147)</f>
        <v>0</v>
      </c>
      <c r="T145" s="19">
        <f t="shared" si="255"/>
        <v>0</v>
      </c>
      <c r="U145" s="47" t="str">
        <f t="shared" si="256"/>
        <v>-</v>
      </c>
      <c r="V145" s="52"/>
      <c r="W145" s="12"/>
      <c r="X145" s="12"/>
      <c r="Z145" s="12"/>
    </row>
    <row r="146" spans="1:26" ht="63" x14ac:dyDescent="0.25">
      <c r="A146" s="53" t="s">
        <v>213</v>
      </c>
      <c r="B146" s="45" t="s">
        <v>214</v>
      </c>
      <c r="C146" s="49" t="s">
        <v>17</v>
      </c>
      <c r="D146" s="18">
        <v>0</v>
      </c>
      <c r="E146" s="18">
        <v>0</v>
      </c>
      <c r="F146" s="18">
        <v>0</v>
      </c>
      <c r="G146" s="18">
        <v>0</v>
      </c>
      <c r="H146" s="18">
        <v>0</v>
      </c>
      <c r="I146" s="18">
        <v>0</v>
      </c>
      <c r="J146" s="18">
        <v>0</v>
      </c>
      <c r="K146" s="18">
        <v>0</v>
      </c>
      <c r="L146" s="18">
        <v>0</v>
      </c>
      <c r="M146" s="18">
        <v>0</v>
      </c>
      <c r="N146" s="18">
        <v>0</v>
      </c>
      <c r="O146" s="18">
        <v>0</v>
      </c>
      <c r="P146" s="18">
        <v>0</v>
      </c>
      <c r="Q146" s="18">
        <v>0</v>
      </c>
      <c r="R146" s="18">
        <v>0</v>
      </c>
      <c r="S146" s="18">
        <v>0</v>
      </c>
      <c r="T146" s="19">
        <f>I146</f>
        <v>0</v>
      </c>
      <c r="U146" s="47" t="s">
        <v>14</v>
      </c>
      <c r="V146" s="80"/>
      <c r="W146" s="12"/>
      <c r="X146" s="12"/>
      <c r="Z146" s="12"/>
    </row>
    <row r="147" spans="1:26" ht="47.25" x14ac:dyDescent="0.25">
      <c r="A147" s="53" t="s">
        <v>215</v>
      </c>
      <c r="B147" s="45" t="s">
        <v>115</v>
      </c>
      <c r="C147" s="49" t="s">
        <v>17</v>
      </c>
      <c r="D147" s="18">
        <v>0</v>
      </c>
      <c r="E147" s="18">
        <v>0</v>
      </c>
      <c r="F147" s="18">
        <v>0</v>
      </c>
      <c r="G147" s="18">
        <v>0</v>
      </c>
      <c r="H147" s="18">
        <v>0</v>
      </c>
      <c r="I147" s="18">
        <v>0</v>
      </c>
      <c r="J147" s="18">
        <v>0</v>
      </c>
      <c r="K147" s="18">
        <v>0</v>
      </c>
      <c r="L147" s="18">
        <v>0</v>
      </c>
      <c r="M147" s="18">
        <v>0</v>
      </c>
      <c r="N147" s="18">
        <v>0</v>
      </c>
      <c r="O147" s="18">
        <v>0</v>
      </c>
      <c r="P147" s="18">
        <v>0</v>
      </c>
      <c r="Q147" s="18">
        <v>0</v>
      </c>
      <c r="R147" s="18">
        <v>0</v>
      </c>
      <c r="S147" s="18">
        <v>0</v>
      </c>
      <c r="T147" s="19">
        <f t="shared" si="255"/>
        <v>0</v>
      </c>
      <c r="U147" s="47" t="str">
        <f t="shared" si="256"/>
        <v>-</v>
      </c>
      <c r="V147" s="80"/>
      <c r="W147" s="12"/>
      <c r="X147" s="12"/>
      <c r="Z147" s="12"/>
    </row>
    <row r="148" spans="1:26" ht="63" x14ac:dyDescent="0.25">
      <c r="A148" s="53" t="s">
        <v>216</v>
      </c>
      <c r="B148" s="45" t="s">
        <v>217</v>
      </c>
      <c r="C148" s="49" t="s">
        <v>17</v>
      </c>
      <c r="D148" s="18">
        <v>0</v>
      </c>
      <c r="E148" s="18">
        <v>0</v>
      </c>
      <c r="F148" s="18">
        <v>0</v>
      </c>
      <c r="G148" s="18">
        <v>0</v>
      </c>
      <c r="H148" s="18">
        <v>0</v>
      </c>
      <c r="I148" s="18">
        <v>0</v>
      </c>
      <c r="J148" s="18">
        <v>0</v>
      </c>
      <c r="K148" s="18">
        <v>0</v>
      </c>
      <c r="L148" s="18">
        <v>0</v>
      </c>
      <c r="M148" s="18">
        <v>0</v>
      </c>
      <c r="N148" s="18">
        <v>0</v>
      </c>
      <c r="O148" s="18">
        <v>0</v>
      </c>
      <c r="P148" s="18">
        <v>0</v>
      </c>
      <c r="Q148" s="18">
        <v>0</v>
      </c>
      <c r="R148" s="18">
        <v>0</v>
      </c>
      <c r="S148" s="18">
        <v>0</v>
      </c>
      <c r="T148" s="19">
        <f>I148</f>
        <v>0</v>
      </c>
      <c r="U148" s="47" t="s">
        <v>14</v>
      </c>
      <c r="V148" s="80"/>
      <c r="W148" s="12"/>
      <c r="X148" s="12"/>
      <c r="Z148" s="12"/>
    </row>
    <row r="149" spans="1:26" ht="63" x14ac:dyDescent="0.25">
      <c r="A149" s="53" t="s">
        <v>218</v>
      </c>
      <c r="B149" s="45" t="s">
        <v>219</v>
      </c>
      <c r="C149" s="49" t="s">
        <v>17</v>
      </c>
      <c r="D149" s="18">
        <v>0</v>
      </c>
      <c r="E149" s="18">
        <v>0</v>
      </c>
      <c r="F149" s="18">
        <v>0</v>
      </c>
      <c r="G149" s="18">
        <v>0</v>
      </c>
      <c r="H149" s="18">
        <v>0</v>
      </c>
      <c r="I149" s="18">
        <v>0</v>
      </c>
      <c r="J149" s="18">
        <v>0</v>
      </c>
      <c r="K149" s="18">
        <v>0</v>
      </c>
      <c r="L149" s="18">
        <v>0</v>
      </c>
      <c r="M149" s="18">
        <v>0</v>
      </c>
      <c r="N149" s="18">
        <v>0</v>
      </c>
      <c r="O149" s="18">
        <v>0</v>
      </c>
      <c r="P149" s="18">
        <v>0</v>
      </c>
      <c r="Q149" s="18">
        <v>0</v>
      </c>
      <c r="R149" s="18">
        <v>0</v>
      </c>
      <c r="S149" s="18">
        <v>0</v>
      </c>
      <c r="T149" s="19">
        <f t="shared" si="255"/>
        <v>0</v>
      </c>
      <c r="U149" s="47" t="str">
        <f t="shared" si="256"/>
        <v>-</v>
      </c>
      <c r="V149" s="80"/>
      <c r="W149" s="12"/>
      <c r="X149" s="12"/>
      <c r="Z149" s="12"/>
    </row>
    <row r="150" spans="1:26" ht="31.5" x14ac:dyDescent="0.25">
      <c r="A150" s="53" t="s">
        <v>220</v>
      </c>
      <c r="B150" s="45" t="s">
        <v>221</v>
      </c>
      <c r="C150" s="49" t="s">
        <v>17</v>
      </c>
      <c r="D150" s="18">
        <v>0</v>
      </c>
      <c r="E150" s="18">
        <v>0</v>
      </c>
      <c r="F150" s="18">
        <v>0</v>
      </c>
      <c r="G150" s="18">
        <v>0</v>
      </c>
      <c r="H150" s="18">
        <v>0</v>
      </c>
      <c r="I150" s="18">
        <v>0</v>
      </c>
      <c r="J150" s="18">
        <v>0</v>
      </c>
      <c r="K150" s="18">
        <v>0</v>
      </c>
      <c r="L150" s="18">
        <v>0</v>
      </c>
      <c r="M150" s="18">
        <v>0</v>
      </c>
      <c r="N150" s="18">
        <v>0</v>
      </c>
      <c r="O150" s="18">
        <v>0</v>
      </c>
      <c r="P150" s="18">
        <v>0</v>
      </c>
      <c r="Q150" s="18">
        <v>0</v>
      </c>
      <c r="R150" s="18">
        <v>0</v>
      </c>
      <c r="S150" s="18">
        <v>0</v>
      </c>
      <c r="T150" s="19">
        <f>I150</f>
        <v>0</v>
      </c>
      <c r="U150" s="47" t="s">
        <v>14</v>
      </c>
      <c r="V150" s="80"/>
      <c r="W150" s="12"/>
      <c r="X150" s="12"/>
      <c r="Z150" s="12"/>
    </row>
    <row r="151" spans="1:26" ht="46.5" customHeight="1" x14ac:dyDescent="0.25">
      <c r="A151" s="53" t="s">
        <v>222</v>
      </c>
      <c r="B151" s="45" t="s">
        <v>223</v>
      </c>
      <c r="C151" s="49" t="s">
        <v>17</v>
      </c>
      <c r="D151" s="18">
        <f t="shared" ref="D151:E151" si="343">SUM(D152,D153,D154,D155)</f>
        <v>0</v>
      </c>
      <c r="E151" s="18">
        <f t="shared" si="343"/>
        <v>0</v>
      </c>
      <c r="F151" s="18">
        <f t="shared" ref="F151" si="344">SUM(F152,F153,F154,F155)</f>
        <v>0</v>
      </c>
      <c r="G151" s="18">
        <f t="shared" ref="G151:I151" si="345">SUM(G152,G153,G154,G155)</f>
        <v>0</v>
      </c>
      <c r="H151" s="18">
        <f t="shared" ref="H151" si="346">SUM(H152,H153,H154,H155)</f>
        <v>0</v>
      </c>
      <c r="I151" s="18">
        <f t="shared" si="345"/>
        <v>0</v>
      </c>
      <c r="J151" s="18">
        <f t="shared" ref="J151:Q151" si="347">SUM(J152,J153,J154,J155)</f>
        <v>0</v>
      </c>
      <c r="K151" s="18">
        <f t="shared" si="347"/>
        <v>0</v>
      </c>
      <c r="L151" s="18">
        <f t="shared" si="347"/>
        <v>0</v>
      </c>
      <c r="M151" s="18">
        <f t="shared" si="347"/>
        <v>0</v>
      </c>
      <c r="N151" s="18">
        <f t="shared" si="347"/>
        <v>0</v>
      </c>
      <c r="O151" s="18">
        <f t="shared" si="347"/>
        <v>0</v>
      </c>
      <c r="P151" s="18">
        <f t="shared" si="347"/>
        <v>0</v>
      </c>
      <c r="Q151" s="18">
        <f t="shared" si="347"/>
        <v>0</v>
      </c>
      <c r="R151" s="18">
        <v>0</v>
      </c>
      <c r="S151" s="18">
        <f t="shared" ref="S151" si="348">SUM(S152,S153,S154,S155)</f>
        <v>0</v>
      </c>
      <c r="T151" s="19">
        <f t="shared" si="255"/>
        <v>0</v>
      </c>
      <c r="U151" s="47" t="str">
        <f t="shared" si="256"/>
        <v>-</v>
      </c>
      <c r="V151" s="80"/>
      <c r="W151" s="12"/>
      <c r="X151" s="12"/>
      <c r="Z151" s="12"/>
    </row>
    <row r="152" spans="1:26" ht="46.5" customHeight="1" x14ac:dyDescent="0.25">
      <c r="A152" s="53" t="s">
        <v>224</v>
      </c>
      <c r="B152" s="45" t="s">
        <v>225</v>
      </c>
      <c r="C152" s="49" t="s">
        <v>17</v>
      </c>
      <c r="D152" s="18">
        <v>0</v>
      </c>
      <c r="E152" s="18">
        <v>0</v>
      </c>
      <c r="F152" s="18">
        <v>0</v>
      </c>
      <c r="G152" s="18">
        <v>0</v>
      </c>
      <c r="H152" s="18">
        <v>0</v>
      </c>
      <c r="I152" s="18">
        <v>0</v>
      </c>
      <c r="J152" s="18">
        <v>0</v>
      </c>
      <c r="K152" s="18">
        <v>0</v>
      </c>
      <c r="L152" s="18">
        <v>0</v>
      </c>
      <c r="M152" s="18">
        <v>0</v>
      </c>
      <c r="N152" s="18">
        <v>0</v>
      </c>
      <c r="O152" s="18">
        <v>0</v>
      </c>
      <c r="P152" s="18">
        <v>0</v>
      </c>
      <c r="Q152" s="18">
        <v>0</v>
      </c>
      <c r="R152" s="18">
        <v>0</v>
      </c>
      <c r="S152" s="18">
        <v>0</v>
      </c>
      <c r="T152" s="19">
        <f t="shared" si="255"/>
        <v>0</v>
      </c>
      <c r="U152" s="47" t="str">
        <f t="shared" si="256"/>
        <v>-</v>
      </c>
      <c r="V152" s="80"/>
      <c r="W152" s="12"/>
      <c r="X152" s="12"/>
      <c r="Z152" s="12"/>
    </row>
    <row r="153" spans="1:26" ht="46.5" customHeight="1" x14ac:dyDescent="0.25">
      <c r="A153" s="53" t="s">
        <v>226</v>
      </c>
      <c r="B153" s="45" t="s">
        <v>227</v>
      </c>
      <c r="C153" s="49" t="s">
        <v>17</v>
      </c>
      <c r="D153" s="18">
        <v>0</v>
      </c>
      <c r="E153" s="18">
        <v>0</v>
      </c>
      <c r="F153" s="18">
        <v>0</v>
      </c>
      <c r="G153" s="18">
        <v>0</v>
      </c>
      <c r="H153" s="18">
        <v>0</v>
      </c>
      <c r="I153" s="18">
        <v>0</v>
      </c>
      <c r="J153" s="18">
        <v>0</v>
      </c>
      <c r="K153" s="18">
        <v>0</v>
      </c>
      <c r="L153" s="18">
        <v>0</v>
      </c>
      <c r="M153" s="18">
        <v>0</v>
      </c>
      <c r="N153" s="18">
        <v>0</v>
      </c>
      <c r="O153" s="18">
        <v>0</v>
      </c>
      <c r="P153" s="18">
        <v>0</v>
      </c>
      <c r="Q153" s="18">
        <v>0</v>
      </c>
      <c r="R153" s="18">
        <v>0</v>
      </c>
      <c r="S153" s="18">
        <v>0</v>
      </c>
      <c r="T153" s="19">
        <f t="shared" si="255"/>
        <v>0</v>
      </c>
      <c r="U153" s="47" t="str">
        <f t="shared" si="256"/>
        <v>-</v>
      </c>
      <c r="V153" s="80"/>
      <c r="W153" s="12"/>
      <c r="X153" s="12"/>
      <c r="Z153" s="12"/>
    </row>
    <row r="154" spans="1:26" ht="47.25" x14ac:dyDescent="0.25">
      <c r="A154" s="53" t="s">
        <v>228</v>
      </c>
      <c r="B154" s="45" t="s">
        <v>229</v>
      </c>
      <c r="C154" s="49" t="s">
        <v>17</v>
      </c>
      <c r="D154" s="18">
        <v>0</v>
      </c>
      <c r="E154" s="18">
        <v>0</v>
      </c>
      <c r="F154" s="18">
        <v>0</v>
      </c>
      <c r="G154" s="18">
        <v>0</v>
      </c>
      <c r="H154" s="18">
        <v>0</v>
      </c>
      <c r="I154" s="18">
        <v>0</v>
      </c>
      <c r="J154" s="18">
        <v>0</v>
      </c>
      <c r="K154" s="18">
        <v>0</v>
      </c>
      <c r="L154" s="18">
        <v>0</v>
      </c>
      <c r="M154" s="18">
        <v>0</v>
      </c>
      <c r="N154" s="18">
        <v>0</v>
      </c>
      <c r="O154" s="18">
        <v>0</v>
      </c>
      <c r="P154" s="18">
        <v>0</v>
      </c>
      <c r="Q154" s="18">
        <v>0</v>
      </c>
      <c r="R154" s="18">
        <f>SUM(R155:R161)</f>
        <v>0</v>
      </c>
      <c r="S154" s="18">
        <v>0</v>
      </c>
      <c r="T154" s="19">
        <f t="shared" si="255"/>
        <v>0</v>
      </c>
      <c r="U154" s="47" t="str">
        <f t="shared" si="256"/>
        <v>-</v>
      </c>
      <c r="V154" s="80"/>
      <c r="W154" s="12"/>
      <c r="X154" s="12"/>
      <c r="Z154" s="12"/>
    </row>
    <row r="155" spans="1:26" ht="46.5" customHeight="1" x14ac:dyDescent="0.25">
      <c r="A155" s="53" t="s">
        <v>230</v>
      </c>
      <c r="B155" s="45" t="s">
        <v>231</v>
      </c>
      <c r="C155" s="49" t="s">
        <v>17</v>
      </c>
      <c r="D155" s="18">
        <f t="shared" ref="D155:E155" si="349">SUM(D156:D157)</f>
        <v>0</v>
      </c>
      <c r="E155" s="18">
        <f t="shared" si="349"/>
        <v>0</v>
      </c>
      <c r="F155" s="18">
        <f t="shared" ref="F155" si="350">SUM(F156:F157)</f>
        <v>0</v>
      </c>
      <c r="G155" s="18">
        <f t="shared" ref="G155:I155" si="351">SUM(G156:G157)</f>
        <v>0</v>
      </c>
      <c r="H155" s="18">
        <f t="shared" ref="H155" si="352">SUM(H156:H157)</f>
        <v>0</v>
      </c>
      <c r="I155" s="18">
        <f t="shared" si="351"/>
        <v>0</v>
      </c>
      <c r="J155" s="18">
        <f t="shared" ref="J155:R155" si="353">SUM(J156:J157)</f>
        <v>0</v>
      </c>
      <c r="K155" s="18">
        <f t="shared" si="353"/>
        <v>0</v>
      </c>
      <c r="L155" s="18">
        <f t="shared" si="353"/>
        <v>0</v>
      </c>
      <c r="M155" s="18">
        <f t="shared" si="353"/>
        <v>0</v>
      </c>
      <c r="N155" s="18">
        <f t="shared" si="353"/>
        <v>0</v>
      </c>
      <c r="O155" s="18">
        <f t="shared" si="353"/>
        <v>0</v>
      </c>
      <c r="P155" s="18">
        <f t="shared" si="353"/>
        <v>0</v>
      </c>
      <c r="Q155" s="18">
        <f t="shared" si="353"/>
        <v>0</v>
      </c>
      <c r="R155" s="18">
        <f t="shared" si="353"/>
        <v>0</v>
      </c>
      <c r="S155" s="18">
        <f t="shared" ref="S155" si="354">SUM(S156:S157)</f>
        <v>0</v>
      </c>
      <c r="T155" s="19">
        <f t="shared" si="255"/>
        <v>0</v>
      </c>
      <c r="U155" s="47" t="str">
        <f t="shared" si="256"/>
        <v>-</v>
      </c>
      <c r="V155" s="80"/>
      <c r="W155" s="12"/>
      <c r="X155" s="12"/>
      <c r="Z155" s="12"/>
    </row>
    <row r="156" spans="1:26" ht="46.5" customHeight="1" x14ac:dyDescent="0.25">
      <c r="A156" s="53" t="s">
        <v>232</v>
      </c>
      <c r="B156" s="45" t="s">
        <v>233</v>
      </c>
      <c r="C156" s="49" t="s">
        <v>17</v>
      </c>
      <c r="D156" s="18">
        <v>0</v>
      </c>
      <c r="E156" s="18">
        <v>0</v>
      </c>
      <c r="F156" s="18">
        <v>0</v>
      </c>
      <c r="G156" s="18">
        <v>0</v>
      </c>
      <c r="H156" s="18">
        <v>0</v>
      </c>
      <c r="I156" s="18">
        <v>0</v>
      </c>
      <c r="J156" s="18">
        <v>0</v>
      </c>
      <c r="K156" s="18">
        <v>0</v>
      </c>
      <c r="L156" s="18">
        <v>0</v>
      </c>
      <c r="M156" s="18">
        <v>0</v>
      </c>
      <c r="N156" s="18">
        <v>0</v>
      </c>
      <c r="O156" s="18">
        <v>0</v>
      </c>
      <c r="P156" s="18">
        <v>0</v>
      </c>
      <c r="Q156" s="18">
        <v>0</v>
      </c>
      <c r="R156" s="18">
        <f>SUM(R158:R161)</f>
        <v>0</v>
      </c>
      <c r="S156" s="18">
        <v>0</v>
      </c>
      <c r="T156" s="19">
        <f t="shared" si="255"/>
        <v>0</v>
      </c>
      <c r="U156" s="47" t="str">
        <f t="shared" si="256"/>
        <v>-</v>
      </c>
      <c r="V156" s="80"/>
      <c r="W156" s="12"/>
      <c r="X156" s="12"/>
      <c r="Z156" s="12"/>
    </row>
    <row r="157" spans="1:26" ht="47.25" x14ac:dyDescent="0.25">
      <c r="A157" s="53" t="s">
        <v>234</v>
      </c>
      <c r="B157" s="45" t="s">
        <v>235</v>
      </c>
      <c r="C157" s="49" t="s">
        <v>17</v>
      </c>
      <c r="D157" s="18">
        <v>0</v>
      </c>
      <c r="E157" s="18">
        <v>0</v>
      </c>
      <c r="F157" s="18">
        <v>0</v>
      </c>
      <c r="G157" s="18">
        <v>0</v>
      </c>
      <c r="H157" s="18">
        <v>0</v>
      </c>
      <c r="I157" s="18">
        <v>0</v>
      </c>
      <c r="J157" s="18">
        <v>0</v>
      </c>
      <c r="K157" s="18">
        <v>0</v>
      </c>
      <c r="L157" s="18">
        <v>0</v>
      </c>
      <c r="M157" s="18">
        <v>0</v>
      </c>
      <c r="N157" s="18">
        <v>0</v>
      </c>
      <c r="O157" s="18">
        <v>0</v>
      </c>
      <c r="P157" s="18">
        <v>0</v>
      </c>
      <c r="Q157" s="18">
        <v>0</v>
      </c>
      <c r="R157" s="18">
        <f>SUM(R158:R161)</f>
        <v>0</v>
      </c>
      <c r="S157" s="18">
        <v>0</v>
      </c>
      <c r="T157" s="19">
        <f t="shared" si="255"/>
        <v>0</v>
      </c>
      <c r="U157" s="47" t="str">
        <f t="shared" si="256"/>
        <v>-</v>
      </c>
      <c r="V157" s="80"/>
      <c r="W157" s="12"/>
      <c r="X157" s="12"/>
      <c r="Z157" s="12"/>
    </row>
    <row r="158" spans="1:26" ht="47.25" x14ac:dyDescent="0.25">
      <c r="A158" s="53" t="s">
        <v>236</v>
      </c>
      <c r="B158" s="45" t="s">
        <v>32</v>
      </c>
      <c r="C158" s="49" t="s">
        <v>17</v>
      </c>
      <c r="D158" s="18">
        <v>0</v>
      </c>
      <c r="E158" s="18">
        <v>0</v>
      </c>
      <c r="F158" s="18">
        <v>0</v>
      </c>
      <c r="G158" s="18">
        <v>0</v>
      </c>
      <c r="H158" s="18">
        <v>0</v>
      </c>
      <c r="I158" s="18">
        <v>0</v>
      </c>
      <c r="J158" s="18">
        <v>0</v>
      </c>
      <c r="K158" s="18">
        <v>0</v>
      </c>
      <c r="L158" s="18">
        <v>0</v>
      </c>
      <c r="M158" s="18">
        <v>0</v>
      </c>
      <c r="N158" s="18">
        <v>0</v>
      </c>
      <c r="O158" s="18">
        <v>0</v>
      </c>
      <c r="P158" s="18">
        <v>0</v>
      </c>
      <c r="Q158" s="18">
        <v>0</v>
      </c>
      <c r="R158" s="18">
        <f>SUM(R159:R161)</f>
        <v>0</v>
      </c>
      <c r="S158" s="18">
        <v>0</v>
      </c>
      <c r="T158" s="19">
        <f t="shared" si="255"/>
        <v>0</v>
      </c>
      <c r="U158" s="47" t="str">
        <f t="shared" si="256"/>
        <v>-</v>
      </c>
      <c r="V158" s="80"/>
      <c r="W158" s="12"/>
      <c r="X158" s="12"/>
      <c r="Z158" s="12"/>
    </row>
    <row r="159" spans="1:26" ht="31.5" x14ac:dyDescent="0.25">
      <c r="A159" s="53" t="s">
        <v>237</v>
      </c>
      <c r="B159" s="45" t="s">
        <v>125</v>
      </c>
      <c r="C159" s="49" t="s">
        <v>17</v>
      </c>
      <c r="D159" s="18">
        <v>0</v>
      </c>
      <c r="E159" s="18">
        <v>0</v>
      </c>
      <c r="F159" s="18">
        <v>0</v>
      </c>
      <c r="G159" s="18">
        <v>0</v>
      </c>
      <c r="H159" s="18">
        <v>0</v>
      </c>
      <c r="I159" s="18">
        <v>0</v>
      </c>
      <c r="J159" s="18">
        <v>0</v>
      </c>
      <c r="K159" s="18">
        <v>0</v>
      </c>
      <c r="L159" s="18">
        <v>0</v>
      </c>
      <c r="M159" s="18">
        <v>0</v>
      </c>
      <c r="N159" s="18">
        <v>0</v>
      </c>
      <c r="O159" s="18">
        <v>0</v>
      </c>
      <c r="P159" s="18">
        <v>0</v>
      </c>
      <c r="Q159" s="18">
        <v>0</v>
      </c>
      <c r="R159" s="18">
        <f>SUM(R160:R161)</f>
        <v>0</v>
      </c>
      <c r="S159" s="18">
        <v>0</v>
      </c>
      <c r="T159" s="19">
        <f t="shared" si="255"/>
        <v>0</v>
      </c>
      <c r="U159" s="47" t="str">
        <f t="shared" si="256"/>
        <v>-</v>
      </c>
      <c r="V159" s="80"/>
      <c r="W159" s="12"/>
      <c r="X159" s="12"/>
      <c r="Z159" s="12"/>
    </row>
    <row r="160" spans="1:26" ht="31.5" x14ac:dyDescent="0.25">
      <c r="A160" s="53" t="s">
        <v>238</v>
      </c>
      <c r="B160" s="45" t="s">
        <v>239</v>
      </c>
      <c r="C160" s="49" t="s">
        <v>17</v>
      </c>
      <c r="D160" s="18">
        <f>SUM(D161:D161)</f>
        <v>3.6779999999999999</v>
      </c>
      <c r="E160" s="18">
        <f>SUM(E161:E161)</f>
        <v>0</v>
      </c>
      <c r="F160" s="18">
        <f>SUM(F161:F161)</f>
        <v>0</v>
      </c>
      <c r="G160" s="18">
        <f>SUM(G161:G161)</f>
        <v>3.6779999999999999</v>
      </c>
      <c r="H160" s="18">
        <f t="shared" ref="H160:M160" si="355">SUM(H161:H161)</f>
        <v>0</v>
      </c>
      <c r="I160" s="18">
        <f>SUM(I161:I161)</f>
        <v>0</v>
      </c>
      <c r="J160" s="18">
        <f t="shared" si="355"/>
        <v>0</v>
      </c>
      <c r="K160" s="18">
        <f t="shared" si="355"/>
        <v>0</v>
      </c>
      <c r="L160" s="18">
        <f t="shared" si="355"/>
        <v>0</v>
      </c>
      <c r="M160" s="18">
        <f t="shared" si="355"/>
        <v>0</v>
      </c>
      <c r="N160" s="18">
        <f t="shared" ref="N160:P160" si="356">SUM(N161:N161)</f>
        <v>0</v>
      </c>
      <c r="O160" s="18">
        <f>SUM(O161:O161)</f>
        <v>0</v>
      </c>
      <c r="P160" s="18">
        <f t="shared" si="356"/>
        <v>0</v>
      </c>
      <c r="Q160" s="18">
        <f>SUM(Q161:Q161)</f>
        <v>0</v>
      </c>
      <c r="R160" s="18">
        <f>SUM(R161:R161)</f>
        <v>0</v>
      </c>
      <c r="S160" s="18">
        <f>SUM(S161:S161)</f>
        <v>0</v>
      </c>
      <c r="T160" s="19">
        <f>I160</f>
        <v>0</v>
      </c>
      <c r="U160" s="47" t="s">
        <v>14</v>
      </c>
      <c r="V160" s="80"/>
      <c r="W160" s="12"/>
      <c r="X160" s="12"/>
      <c r="Z160" s="12"/>
    </row>
    <row r="161" spans="1:26" ht="31.5" x14ac:dyDescent="0.25">
      <c r="A161" s="53" t="s">
        <v>255</v>
      </c>
      <c r="B161" s="57" t="s">
        <v>287</v>
      </c>
      <c r="C161" s="49" t="s">
        <v>288</v>
      </c>
      <c r="D161" s="18">
        <v>3.6779999999999999</v>
      </c>
      <c r="E161" s="18">
        <v>0</v>
      </c>
      <c r="F161" s="18" t="s">
        <v>18</v>
      </c>
      <c r="G161" s="18">
        <f>D161-E161</f>
        <v>3.6779999999999999</v>
      </c>
      <c r="H161" s="18">
        <f>SUM(J161,L161,N161,P161)</f>
        <v>0</v>
      </c>
      <c r="I161" s="18">
        <f>SUM(K161,M161,O161,Q161)</f>
        <v>0</v>
      </c>
      <c r="J161" s="18" t="s">
        <v>18</v>
      </c>
      <c r="K161" s="18">
        <v>0</v>
      </c>
      <c r="L161" s="18" t="s">
        <v>18</v>
      </c>
      <c r="M161" s="18">
        <v>0</v>
      </c>
      <c r="N161" s="18" t="s">
        <v>18</v>
      </c>
      <c r="O161" s="18">
        <v>0</v>
      </c>
      <c r="P161" s="18" t="s">
        <v>18</v>
      </c>
      <c r="Q161" s="18">
        <v>0</v>
      </c>
      <c r="R161" s="18">
        <v>0</v>
      </c>
      <c r="S161" s="19" t="s">
        <v>18</v>
      </c>
      <c r="T161" s="19">
        <f>I161</f>
        <v>0</v>
      </c>
      <c r="U161" s="47" t="s">
        <v>14</v>
      </c>
      <c r="V161" s="52"/>
      <c r="W161" s="12"/>
      <c r="X161" s="12"/>
      <c r="Z161" s="12"/>
    </row>
  </sheetData>
  <mergeCells count="28">
    <mergeCell ref="A12:V12"/>
    <mergeCell ref="A13:V13"/>
    <mergeCell ref="A4:V4"/>
    <mergeCell ref="A5:V5"/>
    <mergeCell ref="A7:V7"/>
    <mergeCell ref="A8:V8"/>
    <mergeCell ref="A10:V10"/>
    <mergeCell ref="R15:R17"/>
    <mergeCell ref="S15:S17"/>
    <mergeCell ref="T14:U15"/>
    <mergeCell ref="T16:T17"/>
    <mergeCell ref="U16:U17"/>
    <mergeCell ref="A14:A17"/>
    <mergeCell ref="B14:B17"/>
    <mergeCell ref="C14:C17"/>
    <mergeCell ref="V14:V17"/>
    <mergeCell ref="D14:D17"/>
    <mergeCell ref="E14:E17"/>
    <mergeCell ref="H14:Q14"/>
    <mergeCell ref="L15:M16"/>
    <mergeCell ref="N15:O16"/>
    <mergeCell ref="P15:Q16"/>
    <mergeCell ref="H15:I16"/>
    <mergeCell ref="J15:K16"/>
    <mergeCell ref="F15:F17"/>
    <mergeCell ref="G15:G17"/>
    <mergeCell ref="F14:G14"/>
    <mergeCell ref="R14:S14"/>
  </mergeCells>
  <conditionalFormatting sqref="C139:C140 C144 C96 C101:C102 C107 A72:C72 C80:C81 C71 C86 A83:C83 C133:C135 C120">
    <cfRule type="cellIs" dxfId="18" priority="19" operator="equal">
      <formula>""</formula>
    </cfRule>
  </conditionalFormatting>
  <conditionalFormatting sqref="A82:C82">
    <cfRule type="cellIs" dxfId="17" priority="18" operator="equal">
      <formula>""</formula>
    </cfRule>
  </conditionalFormatting>
  <conditionalFormatting sqref="A106:C106">
    <cfRule type="cellIs" dxfId="16" priority="17" operator="equal">
      <formula>""</formula>
    </cfRule>
  </conditionalFormatting>
  <conditionalFormatting sqref="A121:C121">
    <cfRule type="cellIs" dxfId="15" priority="9" operator="equal">
      <formula>""</formula>
    </cfRule>
  </conditionalFormatting>
  <conditionalFormatting sqref="B120">
    <cfRule type="cellIs" dxfId="14" priority="6" operator="equal">
      <formula>""</formula>
    </cfRule>
  </conditionalFormatting>
  <conditionalFormatting sqref="A75:B75">
    <cfRule type="cellIs" dxfId="13" priority="16" stopIfTrue="1" operator="equal">
      <formula>""</formula>
    </cfRule>
  </conditionalFormatting>
  <conditionalFormatting sqref="A75:B75">
    <cfRule type="cellIs" dxfId="12" priority="15" stopIfTrue="1" operator="equal">
      <formula>""""""</formula>
    </cfRule>
  </conditionalFormatting>
  <conditionalFormatting sqref="A87:B88">
    <cfRule type="cellIs" dxfId="11" priority="14" stopIfTrue="1" operator="equal">
      <formula>""</formula>
    </cfRule>
  </conditionalFormatting>
  <conditionalFormatting sqref="A87:B88">
    <cfRule type="cellIs" dxfId="10" priority="13" stopIfTrue="1" operator="equal">
      <formula>""""""</formula>
    </cfRule>
  </conditionalFormatting>
  <conditionalFormatting sqref="A110">
    <cfRule type="cellIs" dxfId="9" priority="12" stopIfTrue="1" operator="equal">
      <formula>""</formula>
    </cfRule>
  </conditionalFormatting>
  <conditionalFormatting sqref="A110">
    <cfRule type="cellIs" dxfId="8" priority="11" stopIfTrue="1" operator="equal">
      <formula>""""""</formula>
    </cfRule>
  </conditionalFormatting>
  <conditionalFormatting sqref="B112">
    <cfRule type="cellIs" dxfId="7" priority="10" operator="equal">
      <formula>""</formula>
    </cfRule>
  </conditionalFormatting>
  <conditionalFormatting sqref="A120">
    <cfRule type="cellIs" dxfId="6" priority="8" stopIfTrue="1" operator="equal">
      <formula>""</formula>
    </cfRule>
  </conditionalFormatting>
  <conditionalFormatting sqref="A120">
    <cfRule type="cellIs" dxfId="5" priority="7" stopIfTrue="1" operator="equal">
      <formula>""""""</formula>
    </cfRule>
  </conditionalFormatting>
  <conditionalFormatting sqref="A136">
    <cfRule type="cellIs" dxfId="4" priority="5" stopIfTrue="1" operator="equal">
      <formula>""</formula>
    </cfRule>
  </conditionalFormatting>
  <conditionalFormatting sqref="A136">
    <cfRule type="cellIs" dxfId="3" priority="4" stopIfTrue="1" operator="equal">
      <formula>""""""</formula>
    </cfRule>
  </conditionalFormatting>
  <conditionalFormatting sqref="A161">
    <cfRule type="cellIs" dxfId="2" priority="3" stopIfTrue="1" operator="equal">
      <formula>""</formula>
    </cfRule>
  </conditionalFormatting>
  <conditionalFormatting sqref="A161">
    <cfRule type="cellIs" dxfId="1" priority="2" stopIfTrue="1" operator="equal">
      <formula>""""""</formula>
    </cfRule>
  </conditionalFormatting>
  <conditionalFormatting sqref="C46:C47">
    <cfRule type="cellIs" dxfId="0" priority="1" operator="equal">
      <formula>""</formula>
    </cfRule>
  </conditionalFormatting>
  <printOptions horizontalCentered="1"/>
  <pageMargins left="0.39370078740157483" right="0.39370078740157483" top="0.39370078740157483" bottom="0.39370078740157483" header="0" footer="0"/>
  <pageSetup paperSize="8" scale="44" fitToHeight="0" orientation="landscape" r:id="rId1"/>
  <headerFooter differentFirst="1" alignWithMargins="0">
    <oddHeader>&amp;C&amp;P</oddHeader>
  </headerFooter>
  <rowBreaks count="5" manualBreakCount="5">
    <brk id="67" max="21" man="1"/>
    <brk id="96" max="21" man="1"/>
    <brk id="117" max="21" man="1"/>
    <brk id="133" max="21" man="1"/>
    <brk id="159" max="2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12 Квартал освоение</vt:lpstr>
      <vt:lpstr>'12 Квартал освоение'!Заголовки_для_печати</vt:lpstr>
      <vt:lpstr>'12 Квартал освоение'!Область_печати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Шупарская Наталия Васильевна</cp:lastModifiedBy>
  <cp:lastPrinted>2019-02-26T22:37:51Z</cp:lastPrinted>
  <dcterms:created xsi:type="dcterms:W3CDTF">2009-07-27T10:10:26Z</dcterms:created>
  <dcterms:modified xsi:type="dcterms:W3CDTF">2020-05-12T22:17:18Z</dcterms:modified>
</cp:coreProperties>
</file>